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내 드라이브\04. SPC 측정\6. DB관리\00. release\"/>
    </mc:Choice>
  </mc:AlternateContent>
  <xr:revisionPtr revIDLastSave="0" documentId="13_ncr:1_{4386A452-E14C-4C28-A2FF-793EA2D66F43}" xr6:coauthVersionLast="47" xr6:coauthVersionMax="47" xr10:uidLastSave="{00000000-0000-0000-0000-000000000000}"/>
  <bookViews>
    <workbookView xWindow="28680" yWindow="-4095" windowWidth="29040" windowHeight="15720" tabRatio="701" activeTab="7" xr2:uid="{00000000-000D-0000-FFFF-FFFF00000000}"/>
  </bookViews>
  <sheets>
    <sheet name="변경사항" sheetId="1" r:id="rId1"/>
    <sheet name="codebook_SV" sheetId="2" r:id="rId2"/>
    <sheet name="2015" sheetId="3" r:id="rId3"/>
    <sheet name="2016" sheetId="4" r:id="rId4"/>
    <sheet name="2017" sheetId="5" r:id="rId5"/>
    <sheet name="2018" sheetId="6" r:id="rId6"/>
    <sheet name="2019" sheetId="7" r:id="rId7"/>
    <sheet name="2020" sheetId="8" r:id="rId8"/>
    <sheet name="2021(6기 보정 전)" sheetId="9" r:id="rId9"/>
    <sheet name="2021(6기 보정 후)" sheetId="23" r:id="rId10"/>
    <sheet name="2022" sheetId="10" r:id="rId11"/>
    <sheet name="2023" sheetId="22" r:id="rId12"/>
    <sheet name="2024" sheetId="24" r:id="rId13"/>
  </sheets>
  <definedNames>
    <definedName name="슬라이서_열15">#REF!</definedName>
    <definedName name="슬라이서_열2">#REF!</definedName>
    <definedName name="슬라이서_열2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DgcoIyuUFTwuJa3hr95r5sCFQ/ZaR64268XWjD3I1Ik="/>
    </ext>
  </extLst>
</workbook>
</file>

<file path=xl/calcChain.xml><?xml version="1.0" encoding="utf-8"?>
<calcChain xmlns="http://schemas.openxmlformats.org/spreadsheetml/2006/main">
  <c r="N3" i="24" l="1"/>
  <c r="DZ3" i="24" l="1"/>
  <c r="EG3" i="24"/>
  <c r="EF3" i="24"/>
  <c r="EE3" i="24"/>
  <c r="ED3" i="24"/>
  <c r="EA3" i="24"/>
  <c r="DY3" i="24"/>
  <c r="DX3" i="24"/>
  <c r="DW3" i="24"/>
  <c r="DV3" i="24"/>
  <c r="DT3" i="24"/>
  <c r="DR3" i="24"/>
  <c r="DO3" i="24"/>
  <c r="DN3" i="24"/>
  <c r="DK3" i="24"/>
  <c r="DH3" i="24"/>
  <c r="DE3" i="24"/>
  <c r="DD3" i="24"/>
  <c r="DC3" i="24"/>
  <c r="DA3" i="24"/>
  <c r="CZ3" i="24"/>
  <c r="CY3" i="24"/>
  <c r="CW3" i="24"/>
  <c r="CV3" i="24"/>
  <c r="CT3" i="24"/>
  <c r="CS3" i="24"/>
  <c r="CR3" i="24"/>
  <c r="CQ3" i="24"/>
  <c r="CP3" i="24"/>
  <c r="CO3" i="24"/>
  <c r="CN3" i="24"/>
  <c r="CM3" i="24"/>
  <c r="CK3" i="24"/>
  <c r="CJ3" i="24"/>
  <c r="CI3" i="24"/>
  <c r="CG3" i="24"/>
  <c r="CF3" i="24"/>
  <c r="CE3" i="24"/>
  <c r="CC3" i="24"/>
  <c r="CB3" i="24"/>
  <c r="BZ3" i="24"/>
  <c r="BY3" i="24"/>
  <c r="BU3" i="24"/>
  <c r="BS3" i="24"/>
  <c r="BQ3" i="24"/>
  <c r="BP3" i="24"/>
  <c r="BO3" i="24" l="1"/>
  <c r="BM3" i="24"/>
  <c r="BL3" i="24"/>
  <c r="BK3" i="24"/>
  <c r="BH3" i="24"/>
  <c r="BG3" i="24"/>
  <c r="BF3" i="24"/>
  <c r="BE3" i="24"/>
  <c r="BD3" i="24"/>
  <c r="BB3" i="24"/>
  <c r="BA3" i="24"/>
  <c r="AY3" i="24"/>
  <c r="AX3" i="24"/>
  <c r="AW3" i="24"/>
  <c r="AV3" i="24"/>
  <c r="AS3" i="24"/>
  <c r="AQ3" i="24"/>
  <c r="AO3" i="24"/>
  <c r="AM3" i="24"/>
  <c r="AJ3" i="24"/>
  <c r="AI3" i="24"/>
  <c r="AH3" i="24"/>
  <c r="AG3" i="24"/>
  <c r="AB3" i="24"/>
  <c r="AA3" i="24"/>
  <c r="Y3" i="24"/>
  <c r="W3" i="24"/>
  <c r="U3" i="24"/>
  <c r="S3" i="24"/>
  <c r="Q3" i="24"/>
  <c r="P3" i="24"/>
  <c r="M3" i="24"/>
  <c r="L3" i="24"/>
  <c r="D3" i="24"/>
  <c r="R21" i="24"/>
  <c r="R3" i="24" s="1"/>
  <c r="EC22" i="24"/>
  <c r="EC3" i="24" s="1"/>
  <c r="EB22" i="24"/>
  <c r="EB3" i="24" s="1"/>
  <c r="DU22" i="24"/>
  <c r="DU21" i="24"/>
  <c r="DU3" i="24" s="1"/>
  <c r="DS22" i="24"/>
  <c r="DS3" i="24" s="1"/>
  <c r="DQ21" i="24"/>
  <c r="DQ3" i="24" s="1"/>
  <c r="DP22" i="24"/>
  <c r="DP3" i="24" s="1"/>
  <c r="DM22" i="24"/>
  <c r="DM3" i="24" s="1"/>
  <c r="DJ21" i="24"/>
  <c r="DJ3" i="24" s="1"/>
  <c r="DG22" i="24"/>
  <c r="DG3" i="24" s="1"/>
  <c r="DF21" i="24"/>
  <c r="DF3" i="24" s="1"/>
  <c r="BW21" i="24"/>
  <c r="BW3" i="24" s="1"/>
  <c r="BV22" i="24"/>
  <c r="BV3" i="24" s="1"/>
  <c r="BT21" i="24"/>
  <c r="BT3" i="24" s="1"/>
  <c r="BN22" i="24"/>
  <c r="BN3" i="24" s="1"/>
  <c r="BI22" i="24"/>
  <c r="BI3" i="24" s="1"/>
  <c r="BC20" i="24"/>
  <c r="BC19" i="24"/>
  <c r="AU22" i="24"/>
  <c r="AU3" i="24" s="1"/>
  <c r="AN22" i="24"/>
  <c r="AN21" i="24"/>
  <c r="AK19" i="24"/>
  <c r="AK3" i="24" s="1"/>
  <c r="AF20" i="24"/>
  <c r="AF3" i="24" s="1"/>
  <c r="K21" i="24"/>
  <c r="K20" i="24"/>
  <c r="K19" i="24"/>
  <c r="F22" i="24"/>
  <c r="F3" i="24" s="1"/>
  <c r="AN3" i="24" l="1"/>
  <c r="BC3" i="24"/>
  <c r="K3" i="24"/>
  <c r="KD18" i="23"/>
  <c r="JY18" i="23"/>
  <c r="JR18" i="23"/>
  <c r="JQ18" i="23"/>
  <c r="JJ18" i="23"/>
  <c r="JF18" i="23"/>
  <c r="IY18" i="23"/>
  <c r="IV18" i="23"/>
  <c r="IT18" i="23"/>
  <c r="IO18" i="23"/>
  <c r="II18" i="23"/>
  <c r="IF18" i="23"/>
  <c r="IA18" i="23"/>
  <c r="HZ18" i="23"/>
  <c r="HX18" i="23"/>
  <c r="HV18" i="23"/>
  <c r="HT18" i="23"/>
  <c r="HQ18" i="23"/>
  <c r="HP18" i="23"/>
  <c r="HO18" i="23"/>
  <c r="HN18" i="23"/>
  <c r="HM18" i="23"/>
  <c r="HL18" i="23"/>
  <c r="HK18" i="23"/>
  <c r="HJ18" i="23"/>
  <c r="HI18" i="23"/>
  <c r="HH18" i="23"/>
  <c r="HG18" i="23"/>
  <c r="HF18" i="23"/>
  <c r="HE18" i="23"/>
  <c r="HD18" i="23"/>
  <c r="HC18" i="23"/>
  <c r="HB18" i="23"/>
  <c r="HA18" i="23"/>
  <c r="GZ18" i="23"/>
  <c r="GY18" i="23"/>
  <c r="GX18" i="23"/>
  <c r="GW18" i="23"/>
  <c r="GV18" i="23"/>
  <c r="GU18" i="23"/>
  <c r="GT18" i="23"/>
  <c r="GS18" i="23"/>
  <c r="GR18" i="23"/>
  <c r="GQ18" i="23"/>
  <c r="GP18" i="23"/>
  <c r="GO18" i="23"/>
  <c r="GN18" i="23"/>
  <c r="GM18" i="23"/>
  <c r="GL18" i="23"/>
  <c r="GK18" i="23"/>
  <c r="GJ18" i="23"/>
  <c r="GI18" i="23"/>
  <c r="GH18" i="23"/>
  <c r="GG18" i="23"/>
  <c r="GF18" i="23"/>
  <c r="GE18" i="23"/>
  <c r="GD18" i="23"/>
  <c r="GC18" i="23"/>
  <c r="GB18" i="23"/>
  <c r="GA18" i="23"/>
  <c r="FZ18" i="23"/>
  <c r="FY18" i="23"/>
  <c r="FX18" i="23"/>
  <c r="FW18" i="23"/>
  <c r="FV18" i="23"/>
  <c r="FU18" i="23"/>
  <c r="FT18" i="23"/>
  <c r="FS18" i="23"/>
  <c r="FR18" i="23"/>
  <c r="FQ18" i="23"/>
  <c r="FP18" i="23"/>
  <c r="FO18" i="23"/>
  <c r="FN18" i="23"/>
  <c r="FM18" i="23"/>
  <c r="FL18" i="23"/>
  <c r="FK18" i="23"/>
  <c r="FJ18" i="23"/>
  <c r="FI18" i="23"/>
  <c r="FH18" i="23"/>
  <c r="FG18" i="23"/>
  <c r="FF18" i="23"/>
  <c r="FE18" i="23"/>
  <c r="FD18" i="23"/>
  <c r="FC18" i="23"/>
  <c r="FB18" i="23"/>
  <c r="FA18" i="23"/>
  <c r="EZ18" i="23"/>
  <c r="EY18" i="23"/>
  <c r="EX18" i="23"/>
  <c r="EW18" i="23"/>
  <c r="EV18" i="23"/>
  <c r="EU18" i="23"/>
  <c r="ET18" i="23"/>
  <c r="ES18" i="23"/>
  <c r="ER18" i="23"/>
  <c r="EQ18" i="23"/>
  <c r="EP18" i="23"/>
  <c r="EO18" i="23"/>
  <c r="EN18" i="23"/>
  <c r="EM18" i="23"/>
  <c r="EL18" i="23"/>
  <c r="EK18" i="23"/>
  <c r="EJ18" i="23"/>
  <c r="EI18" i="23"/>
  <c r="EH18" i="23"/>
  <c r="EG18" i="23"/>
  <c r="EF18" i="23"/>
  <c r="EE18" i="23"/>
  <c r="ED18" i="23"/>
  <c r="EC18" i="23"/>
  <c r="EB18" i="23"/>
  <c r="EA18" i="23"/>
  <c r="DZ18" i="23"/>
  <c r="DY18" i="23"/>
  <c r="DX18" i="23"/>
  <c r="DW18" i="23"/>
  <c r="DW4" i="23" s="1"/>
  <c r="DV18" i="23"/>
  <c r="DU18" i="23"/>
  <c r="DT18" i="23"/>
  <c r="DS18" i="23"/>
  <c r="DR18" i="23"/>
  <c r="DQ18" i="23"/>
  <c r="DP18" i="23"/>
  <c r="DO18" i="23"/>
  <c r="DN18" i="23"/>
  <c r="DM18" i="23"/>
  <c r="DL18" i="23"/>
  <c r="DK18" i="23"/>
  <c r="DJ18" i="23"/>
  <c r="DI18" i="23"/>
  <c r="DH18" i="23"/>
  <c r="DG18" i="23"/>
  <c r="DF18" i="23"/>
  <c r="DE18" i="23"/>
  <c r="DD18" i="23"/>
  <c r="DC18" i="23"/>
  <c r="DB18" i="23"/>
  <c r="DA18" i="23"/>
  <c r="CZ18" i="23"/>
  <c r="CY18" i="23"/>
  <c r="CX18" i="23"/>
  <c r="CW18" i="23"/>
  <c r="CV18" i="23"/>
  <c r="CU18" i="23"/>
  <c r="CT18" i="23"/>
  <c r="CS18" i="23"/>
  <c r="CR18" i="23"/>
  <c r="CQ18" i="23"/>
  <c r="CQ4" i="23" s="1"/>
  <c r="CP18" i="23"/>
  <c r="CO18" i="23"/>
  <c r="CN18" i="23"/>
  <c r="CM18" i="23"/>
  <c r="CL18" i="23"/>
  <c r="CK18" i="23"/>
  <c r="CJ18" i="23"/>
  <c r="CI18" i="23"/>
  <c r="CH18" i="23"/>
  <c r="CG18" i="23"/>
  <c r="CF18" i="23"/>
  <c r="CE18" i="23"/>
  <c r="CD18" i="23"/>
  <c r="CC18" i="23"/>
  <c r="CB18" i="23"/>
  <c r="CA18" i="23"/>
  <c r="CA4" i="23" s="1"/>
  <c r="BZ18" i="23"/>
  <c r="BY18" i="23"/>
  <c r="BY4" i="23" s="1"/>
  <c r="BX18" i="23"/>
  <c r="BX4" i="23" s="1"/>
  <c r="BW18" i="23"/>
  <c r="BV18" i="23"/>
  <c r="BU18" i="23"/>
  <c r="BT18" i="23"/>
  <c r="BS18" i="23"/>
  <c r="BR18" i="23"/>
  <c r="BQ18" i="23"/>
  <c r="BP18" i="23"/>
  <c r="BO18" i="23"/>
  <c r="BN18" i="23"/>
  <c r="BM18" i="23"/>
  <c r="BL18" i="23"/>
  <c r="BK18" i="23"/>
  <c r="BK4" i="23" s="1"/>
  <c r="BJ18" i="23"/>
  <c r="BI18" i="23"/>
  <c r="BI4" i="23" s="1"/>
  <c r="BH18" i="23"/>
  <c r="BG18" i="23"/>
  <c r="BF18" i="23"/>
  <c r="BE18" i="23"/>
  <c r="BD18" i="23"/>
  <c r="BC18" i="23"/>
  <c r="BB18" i="23"/>
  <c r="BA18" i="23"/>
  <c r="AZ18" i="23"/>
  <c r="AY18" i="23"/>
  <c r="AX18" i="23"/>
  <c r="AW18" i="23"/>
  <c r="AV18" i="23"/>
  <c r="AU18" i="23"/>
  <c r="AU4" i="23" s="1"/>
  <c r="AT18" i="23"/>
  <c r="AS18" i="23"/>
  <c r="AS4" i="23" s="1"/>
  <c r="AR18" i="23"/>
  <c r="AR4" i="23" s="1"/>
  <c r="AQ18" i="23"/>
  <c r="AP18" i="23"/>
  <c r="AO18" i="23"/>
  <c r="AN18" i="23"/>
  <c r="AM18" i="23"/>
  <c r="AL18" i="23"/>
  <c r="AK18" i="23"/>
  <c r="AJ18" i="23"/>
  <c r="AI18" i="23"/>
  <c r="AH18" i="23"/>
  <c r="AG18" i="23"/>
  <c r="AF18" i="23"/>
  <c r="AE18" i="23"/>
  <c r="AE4" i="23" s="1"/>
  <c r="AD18" i="23"/>
  <c r="AC18" i="23"/>
  <c r="AC4" i="23" s="1"/>
  <c r="AB18" i="23"/>
  <c r="AA18" i="23"/>
  <c r="Z18" i="23"/>
  <c r="Y18" i="23"/>
  <c r="X18" i="23"/>
  <c r="W18" i="23"/>
  <c r="V18" i="23"/>
  <c r="U18" i="23"/>
  <c r="T18" i="23"/>
  <c r="S18" i="23"/>
  <c r="R18" i="23"/>
  <c r="Q18" i="23"/>
  <c r="P18" i="23"/>
  <c r="O18" i="23"/>
  <c r="O4" i="23" s="1"/>
  <c r="N18" i="23"/>
  <c r="M18" i="23"/>
  <c r="M4" i="23" s="1"/>
  <c r="L18" i="23"/>
  <c r="L4" i="23" s="1"/>
  <c r="K18" i="23"/>
  <c r="J18" i="23"/>
  <c r="I18" i="23"/>
  <c r="H18" i="23"/>
  <c r="G18" i="23"/>
  <c r="G4" i="23" s="1"/>
  <c r="F18" i="23"/>
  <c r="E18" i="23"/>
  <c r="D18" i="23"/>
  <c r="KE12" i="23"/>
  <c r="KE4" i="23" s="1"/>
  <c r="KD12" i="23"/>
  <c r="KD4" i="23" s="1"/>
  <c r="KC12" i="23"/>
  <c r="KB12" i="23"/>
  <c r="KA12" i="23"/>
  <c r="KA4" i="23" s="1"/>
  <c r="JZ12" i="23"/>
  <c r="JY12" i="23"/>
  <c r="JX12" i="23"/>
  <c r="JX4" i="23" s="1"/>
  <c r="JW12" i="23"/>
  <c r="JW4" i="23" s="1"/>
  <c r="JV12" i="23"/>
  <c r="JV4" i="23" s="1"/>
  <c r="JU12" i="23"/>
  <c r="JU4" i="23" s="1"/>
  <c r="JT12" i="23"/>
  <c r="JT4" i="23" s="1"/>
  <c r="JS12" i="23"/>
  <c r="JS4" i="23" s="1"/>
  <c r="JR12" i="23"/>
  <c r="JR4" i="23" s="1"/>
  <c r="JQ12" i="23"/>
  <c r="JP12" i="23"/>
  <c r="JP4" i="23" s="1"/>
  <c r="JO12" i="23"/>
  <c r="JO4" i="23" s="1"/>
  <c r="JN12" i="23"/>
  <c r="JN4" i="23" s="1"/>
  <c r="JM12" i="23"/>
  <c r="JL12" i="23"/>
  <c r="JK12" i="23"/>
  <c r="JJ12" i="23"/>
  <c r="JI12" i="23"/>
  <c r="JI4" i="23" s="1"/>
  <c r="JH12" i="23"/>
  <c r="JH4" i="23" s="1"/>
  <c r="JG12" i="23"/>
  <c r="JG4" i="23" s="1"/>
  <c r="JF12" i="23"/>
  <c r="JE12" i="23"/>
  <c r="JE4" i="23" s="1"/>
  <c r="JD12" i="23"/>
  <c r="JC12" i="23"/>
  <c r="JC4" i="23" s="1"/>
  <c r="JB12" i="23"/>
  <c r="JA12" i="23"/>
  <c r="JA4" i="23" s="1"/>
  <c r="IZ12" i="23"/>
  <c r="IZ4" i="23" s="1"/>
  <c r="IY12" i="23"/>
  <c r="IX12" i="23"/>
  <c r="IX4" i="23" s="1"/>
  <c r="IV12" i="23"/>
  <c r="IU12" i="23"/>
  <c r="IU4" i="23" s="1"/>
  <c r="IT12" i="23"/>
  <c r="IT4" i="23" s="1"/>
  <c r="IS12" i="23"/>
  <c r="IS4" i="23" s="1"/>
  <c r="IR12" i="23"/>
  <c r="IR4" i="23" s="1"/>
  <c r="IQ12" i="23"/>
  <c r="IQ4" i="23" s="1"/>
  <c r="IP12" i="23"/>
  <c r="IP4" i="23" s="1"/>
  <c r="IO12" i="23"/>
  <c r="IO4" i="23" s="1"/>
  <c r="IN12" i="23"/>
  <c r="IN4" i="23" s="1"/>
  <c r="IM12" i="23"/>
  <c r="IM4" i="23" s="1"/>
  <c r="IL12" i="23"/>
  <c r="IL4" i="23" s="1"/>
  <c r="IK12" i="23"/>
  <c r="IK4" i="23" s="1"/>
  <c r="IJ12" i="23"/>
  <c r="IJ4" i="23" s="1"/>
  <c r="II12" i="23"/>
  <c r="II4" i="23" s="1"/>
  <c r="IH12" i="23"/>
  <c r="IH4" i="23" s="1"/>
  <c r="IG12" i="23"/>
  <c r="IG4" i="23" s="1"/>
  <c r="IF12" i="23"/>
  <c r="IE12" i="23"/>
  <c r="IE4" i="23" s="1"/>
  <c r="ID12" i="23"/>
  <c r="ID4" i="23" s="1"/>
  <c r="IC12" i="23"/>
  <c r="IC4" i="23" s="1"/>
  <c r="IB12" i="23"/>
  <c r="IB4" i="23" s="1"/>
  <c r="IA12" i="23"/>
  <c r="IA4" i="23" s="1"/>
  <c r="HZ12" i="23"/>
  <c r="HY12" i="23"/>
  <c r="HY4" i="23" s="1"/>
  <c r="HX12" i="23"/>
  <c r="HW12" i="23"/>
  <c r="HW4" i="23" s="1"/>
  <c r="HV12" i="23"/>
  <c r="HU12" i="23"/>
  <c r="HU4" i="23" s="1"/>
  <c r="HT12" i="23"/>
  <c r="HT4" i="23" s="1"/>
  <c r="HS12" i="23"/>
  <c r="HS4" i="23" s="1"/>
  <c r="HR12" i="23"/>
  <c r="HR4" i="23" s="1"/>
  <c r="HQ12" i="23"/>
  <c r="HQ4" i="23" s="1"/>
  <c r="HP12" i="23"/>
  <c r="HO12" i="23"/>
  <c r="HN12" i="23"/>
  <c r="HM12" i="23"/>
  <c r="HL12" i="23"/>
  <c r="HK12" i="23"/>
  <c r="HJ12" i="23"/>
  <c r="HJ4" i="23" s="1"/>
  <c r="HI12" i="23"/>
  <c r="HI4" i="23" s="1"/>
  <c r="HH12" i="23"/>
  <c r="HH4" i="23" s="1"/>
  <c r="HG12" i="23"/>
  <c r="HF12" i="23"/>
  <c r="HE12" i="23"/>
  <c r="HD12" i="23"/>
  <c r="HC12" i="23"/>
  <c r="HB12" i="23"/>
  <c r="HB4" i="23" s="1"/>
  <c r="HA12" i="23"/>
  <c r="HA4" i="23" s="1"/>
  <c r="GZ12" i="23"/>
  <c r="GZ4" i="23" s="1"/>
  <c r="GY12" i="23"/>
  <c r="GX12" i="23"/>
  <c r="GW12" i="23"/>
  <c r="GV12" i="23"/>
  <c r="GU12" i="23"/>
  <c r="GT12" i="23"/>
  <c r="GT4" i="23" s="1"/>
  <c r="GS12" i="23"/>
  <c r="GS4" i="23" s="1"/>
  <c r="GR12" i="23"/>
  <c r="GR4" i="23" s="1"/>
  <c r="GQ12" i="23"/>
  <c r="GQ4" i="23" s="1"/>
  <c r="GP12" i="23"/>
  <c r="GP4" i="23" s="1"/>
  <c r="GO12" i="23"/>
  <c r="GO4" i="23" s="1"/>
  <c r="GN12" i="23"/>
  <c r="GN4" i="23" s="1"/>
  <c r="GM12" i="23"/>
  <c r="GL12" i="23"/>
  <c r="GL4" i="23" s="1"/>
  <c r="GK12" i="23"/>
  <c r="GK4" i="23" s="1"/>
  <c r="GJ12" i="23"/>
  <c r="GI12" i="23"/>
  <c r="GH12" i="23"/>
  <c r="GG12" i="23"/>
  <c r="GF12" i="23"/>
  <c r="GE12" i="23"/>
  <c r="GD12" i="23"/>
  <c r="GD4" i="23" s="1"/>
  <c r="GC12" i="23"/>
  <c r="GB12" i="23"/>
  <c r="GA12" i="23"/>
  <c r="FZ12" i="23"/>
  <c r="FY12" i="23"/>
  <c r="FX12" i="23"/>
  <c r="FW12" i="23"/>
  <c r="FV12" i="23"/>
  <c r="FV4" i="23" s="1"/>
  <c r="FU12" i="23"/>
  <c r="FU4" i="23" s="1"/>
  <c r="FT12" i="23"/>
  <c r="FS12" i="23"/>
  <c r="FR12" i="23"/>
  <c r="FQ12" i="23"/>
  <c r="FP12" i="23"/>
  <c r="FO12" i="23"/>
  <c r="FN12" i="23"/>
  <c r="FN4" i="23" s="1"/>
  <c r="FM12" i="23"/>
  <c r="FM4" i="23" s="1"/>
  <c r="FL12" i="23"/>
  <c r="FL4" i="23" s="1"/>
  <c r="FK12" i="23"/>
  <c r="FK4" i="23" s="1"/>
  <c r="FJ12" i="23"/>
  <c r="FJ4" i="23" s="1"/>
  <c r="FI12" i="23"/>
  <c r="FI4" i="23" s="1"/>
  <c r="FH12" i="23"/>
  <c r="FH4" i="23" s="1"/>
  <c r="FG12" i="23"/>
  <c r="FF12" i="23"/>
  <c r="FF4" i="23" s="1"/>
  <c r="FE12" i="23"/>
  <c r="FE4" i="23" s="1"/>
  <c r="FD12" i="23"/>
  <c r="FC12" i="23"/>
  <c r="FB12" i="23"/>
  <c r="FB4" i="23" s="1"/>
  <c r="FA12" i="23"/>
  <c r="EZ12" i="23"/>
  <c r="EY12" i="23"/>
  <c r="EX12" i="23"/>
  <c r="EX4" i="23" s="1"/>
  <c r="EW12" i="23"/>
  <c r="EW4" i="23" s="1"/>
  <c r="EV12" i="23"/>
  <c r="EV4" i="23" s="1"/>
  <c r="EU12" i="23"/>
  <c r="EU4" i="23" s="1"/>
  <c r="ET12" i="23"/>
  <c r="ET4" i="23" s="1"/>
  <c r="ES12" i="23"/>
  <c r="ES4" i="23" s="1"/>
  <c r="ER12" i="23"/>
  <c r="ER4" i="23" s="1"/>
  <c r="EQ12" i="23"/>
  <c r="EP12" i="23"/>
  <c r="EP4" i="23" s="1"/>
  <c r="EO12" i="23"/>
  <c r="EO4" i="23" s="1"/>
  <c r="EN12" i="23"/>
  <c r="EM12" i="23"/>
  <c r="EL12" i="23"/>
  <c r="EK12" i="23"/>
  <c r="EJ12" i="23"/>
  <c r="EI12" i="23"/>
  <c r="EH12" i="23"/>
  <c r="EH4" i="23" s="1"/>
  <c r="EG12" i="23"/>
  <c r="EG4" i="23" s="1"/>
  <c r="EF12" i="23"/>
  <c r="EF4" i="23" s="1"/>
  <c r="EE12" i="23"/>
  <c r="ED12" i="23"/>
  <c r="ED4" i="23" s="1"/>
  <c r="EC12" i="23"/>
  <c r="EC4" i="23" s="1"/>
  <c r="EB12" i="23"/>
  <c r="EB4" i="23" s="1"/>
  <c r="EA12" i="23"/>
  <c r="DZ12" i="23"/>
  <c r="DZ4" i="23" s="1"/>
  <c r="DY12" i="23"/>
  <c r="DY4" i="23" s="1"/>
  <c r="DX12" i="23"/>
  <c r="DW12" i="23"/>
  <c r="DV12" i="23"/>
  <c r="DU12" i="23"/>
  <c r="DT12" i="23"/>
  <c r="DS12" i="23"/>
  <c r="DR12" i="23"/>
  <c r="DR4" i="23" s="1"/>
  <c r="DQ12" i="23"/>
  <c r="DQ4" i="23" s="1"/>
  <c r="DP12" i="23"/>
  <c r="DP4" i="23" s="1"/>
  <c r="DO12" i="23"/>
  <c r="DN12" i="23"/>
  <c r="DN4" i="23" s="1"/>
  <c r="DM12" i="23"/>
  <c r="DM4" i="23" s="1"/>
  <c r="DL12" i="23"/>
  <c r="DL4" i="23" s="1"/>
  <c r="DK12" i="23"/>
  <c r="DJ12" i="23"/>
  <c r="DJ4" i="23" s="1"/>
  <c r="DI12" i="23"/>
  <c r="DI4" i="23" s="1"/>
  <c r="DH12" i="23"/>
  <c r="DG12" i="23"/>
  <c r="DF12" i="23"/>
  <c r="DF4" i="23" s="1"/>
  <c r="DE12" i="23"/>
  <c r="DD12" i="23"/>
  <c r="DC12" i="23"/>
  <c r="DB12" i="23"/>
  <c r="DA12" i="23"/>
  <c r="DA4" i="23" s="1"/>
  <c r="CZ12" i="23"/>
  <c r="CZ4" i="23" s="1"/>
  <c r="CY12" i="23"/>
  <c r="CX12" i="23"/>
  <c r="CX4" i="23" s="1"/>
  <c r="CW12" i="23"/>
  <c r="CW4" i="23" s="1"/>
  <c r="CV12" i="23"/>
  <c r="CV4" i="23" s="1"/>
  <c r="CU12" i="23"/>
  <c r="CT12" i="23"/>
  <c r="CT4" i="23" s="1"/>
  <c r="CS12" i="23"/>
  <c r="CS4" i="23" s="1"/>
  <c r="CR12" i="23"/>
  <c r="CQ12" i="23"/>
  <c r="CP12" i="23"/>
  <c r="CP4" i="23" s="1"/>
  <c r="CO12" i="23"/>
  <c r="CN12" i="23"/>
  <c r="CM12" i="23"/>
  <c r="CL12" i="23"/>
  <c r="CL4" i="23" s="1"/>
  <c r="CK12" i="23"/>
  <c r="CK4" i="23" s="1"/>
  <c r="CJ12" i="23"/>
  <c r="CJ4" i="23" s="1"/>
  <c r="CI12" i="23"/>
  <c r="CH12" i="23"/>
  <c r="CH4" i="23" s="1"/>
  <c r="CG12" i="23"/>
  <c r="CF12" i="23"/>
  <c r="CE12" i="23"/>
  <c r="CD12" i="23"/>
  <c r="CD4" i="23" s="1"/>
  <c r="CC12" i="23"/>
  <c r="CC4" i="23" s="1"/>
  <c r="CB12" i="23"/>
  <c r="CA12" i="23"/>
  <c r="BZ12" i="23"/>
  <c r="BY12" i="23"/>
  <c r="BX12" i="23"/>
  <c r="BW12" i="23"/>
  <c r="BV12" i="23"/>
  <c r="BV4" i="23" s="1"/>
  <c r="BU12" i="23"/>
  <c r="BU4" i="23" s="1"/>
  <c r="BT12" i="23"/>
  <c r="BT4" i="23" s="1"/>
  <c r="BS12" i="23"/>
  <c r="BR12" i="23"/>
  <c r="BR4" i="23" s="1"/>
  <c r="BQ12" i="23"/>
  <c r="BP12" i="23"/>
  <c r="BO12" i="23"/>
  <c r="BN12" i="23"/>
  <c r="BN4" i="23" s="1"/>
  <c r="BM12" i="23"/>
  <c r="BL12" i="23"/>
  <c r="BK12" i="23"/>
  <c r="BJ12" i="23"/>
  <c r="BI12" i="23"/>
  <c r="BH12" i="23"/>
  <c r="BG12" i="23"/>
  <c r="BF12" i="23"/>
  <c r="BF4" i="23" s="1"/>
  <c r="BE12" i="23"/>
  <c r="BE4" i="23" s="1"/>
  <c r="BD12" i="23"/>
  <c r="BD4" i="23" s="1"/>
  <c r="BC12" i="23"/>
  <c r="BB12" i="23"/>
  <c r="BB4" i="23" s="1"/>
  <c r="BA12" i="23"/>
  <c r="AZ12" i="23"/>
  <c r="AY12" i="23"/>
  <c r="AX12" i="23"/>
  <c r="AX4" i="23" s="1"/>
  <c r="AW12" i="23"/>
  <c r="AW4" i="23" s="1"/>
  <c r="AV12" i="23"/>
  <c r="AU12" i="23"/>
  <c r="AT12" i="23"/>
  <c r="AS12" i="23"/>
  <c r="AR12" i="23"/>
  <c r="AQ12" i="23"/>
  <c r="AQ4" i="23" s="1"/>
  <c r="AP12" i="23"/>
  <c r="AP4" i="23" s="1"/>
  <c r="AO12" i="23"/>
  <c r="AO4" i="23" s="1"/>
  <c r="AN12" i="23"/>
  <c r="AN4" i="23" s="1"/>
  <c r="AM12" i="23"/>
  <c r="AL12" i="23"/>
  <c r="AL4" i="23" s="1"/>
  <c r="AK12" i="23"/>
  <c r="AJ12" i="23"/>
  <c r="AI12" i="23"/>
  <c r="AH12" i="23"/>
  <c r="AG12" i="23"/>
  <c r="AG4" i="23" s="1"/>
  <c r="AF12" i="23"/>
  <c r="AE12" i="23"/>
  <c r="AD12" i="23"/>
  <c r="AD4" i="23" s="1"/>
  <c r="AC12" i="23"/>
  <c r="AB12" i="23"/>
  <c r="AA12" i="23"/>
  <c r="Z12" i="23"/>
  <c r="Z4" i="23" s="1"/>
  <c r="Y12" i="23"/>
  <c r="Y4" i="23" s="1"/>
  <c r="X12" i="23"/>
  <c r="X4" i="23" s="1"/>
  <c r="W12" i="23"/>
  <c r="V12" i="23"/>
  <c r="U12" i="23"/>
  <c r="T12" i="23"/>
  <c r="S12" i="23"/>
  <c r="R12" i="23"/>
  <c r="R4" i="23" s="1"/>
  <c r="Q12" i="23"/>
  <c r="Q4" i="23" s="1"/>
  <c r="P12" i="23"/>
  <c r="O12" i="23"/>
  <c r="N12" i="23"/>
  <c r="M12" i="23"/>
  <c r="L12" i="23"/>
  <c r="K12" i="23"/>
  <c r="J12" i="23"/>
  <c r="J4" i="23" s="1"/>
  <c r="I12" i="23"/>
  <c r="H12" i="23"/>
  <c r="G12" i="23"/>
  <c r="F12" i="23"/>
  <c r="F4" i="23" s="1"/>
  <c r="E12" i="23"/>
  <c r="D12" i="23"/>
  <c r="KC4" i="23"/>
  <c r="KB4" i="23"/>
  <c r="JZ4" i="23"/>
  <c r="JM4" i="23"/>
  <c r="JL4" i="23"/>
  <c r="JK4" i="23"/>
  <c r="JD4" i="23"/>
  <c r="JB4" i="23"/>
  <c r="HG4" i="23"/>
  <c r="HF4" i="23"/>
  <c r="HE4" i="23"/>
  <c r="HD4" i="23"/>
  <c r="FT4" i="23"/>
  <c r="FD4" i="23"/>
  <c r="FC4" i="23"/>
  <c r="DH4" i="23"/>
  <c r="DG4" i="23"/>
  <c r="BM4" i="23"/>
  <c r="BG4" i="23"/>
  <c r="AF4" i="23"/>
  <c r="I4" i="23"/>
  <c r="E12" i="10"/>
  <c r="F12" i="10"/>
  <c r="G12" i="10"/>
  <c r="I12" i="10"/>
  <c r="J12" i="10"/>
  <c r="L12" i="10"/>
  <c r="O12" i="10"/>
  <c r="P12" i="10"/>
  <c r="Q12" i="10"/>
  <c r="R12" i="10"/>
  <c r="S12" i="10"/>
  <c r="T12" i="10"/>
  <c r="X12" i="10"/>
  <c r="Y12" i="10"/>
  <c r="Z12" i="10"/>
  <c r="AA12" i="10"/>
  <c r="AB12" i="10"/>
  <c r="AC12" i="10"/>
  <c r="AD12" i="10"/>
  <c r="AE12" i="10"/>
  <c r="AF12" i="10"/>
  <c r="AJ12" i="10"/>
  <c r="AK12" i="10"/>
  <c r="AL12" i="10"/>
  <c r="AM12" i="10"/>
  <c r="AO12" i="10"/>
  <c r="AQ12" i="10"/>
  <c r="AS12" i="10"/>
  <c r="AT12" i="10"/>
  <c r="AV12" i="10"/>
  <c r="AW12" i="10"/>
  <c r="AX12" i="10"/>
  <c r="AZ12" i="10"/>
  <c r="BA12" i="10"/>
  <c r="BC12" i="10"/>
  <c r="BF12" i="10"/>
  <c r="BH12" i="10"/>
  <c r="BI12" i="10"/>
  <c r="BJ12" i="10"/>
  <c r="BK12" i="10"/>
  <c r="BL12" i="10"/>
  <c r="BM12" i="10"/>
  <c r="BN12" i="10"/>
  <c r="BS12" i="10"/>
  <c r="BU12" i="10"/>
  <c r="BW12" i="10"/>
  <c r="BX12" i="10"/>
  <c r="BY12" i="10"/>
  <c r="BZ12" i="10"/>
  <c r="CA12" i="10"/>
  <c r="CB12" i="10"/>
  <c r="CC12" i="10"/>
  <c r="CD12" i="10"/>
  <c r="CE12" i="10"/>
  <c r="CH12" i="10"/>
  <c r="CI12" i="10"/>
  <c r="CK12" i="10"/>
  <c r="CL12" i="10"/>
  <c r="CM12" i="10"/>
  <c r="CN12" i="10"/>
  <c r="CO12" i="10"/>
  <c r="CP12" i="10"/>
  <c r="CS12" i="10"/>
  <c r="CU12" i="10"/>
  <c r="CV12" i="10"/>
  <c r="CW12" i="10"/>
  <c r="CX12" i="10"/>
  <c r="CY12" i="10"/>
  <c r="DA12" i="10"/>
  <c r="DE12" i="10"/>
  <c r="DF12" i="10"/>
  <c r="DG12" i="10"/>
  <c r="DH12" i="10"/>
  <c r="DI12" i="10"/>
  <c r="DJ12" i="10"/>
  <c r="DK12" i="10"/>
  <c r="DL12" i="10"/>
  <c r="DM12" i="10"/>
  <c r="DN12" i="10"/>
  <c r="DO12" i="10"/>
  <c r="DP12" i="10"/>
  <c r="DQ12" i="10"/>
  <c r="DR12" i="10"/>
  <c r="DS12" i="10"/>
  <c r="DT12" i="10"/>
  <c r="DU12" i="10"/>
  <c r="DV12" i="10"/>
  <c r="DW12" i="10"/>
  <c r="DX12" i="10"/>
  <c r="DY12" i="10"/>
  <c r="DZ12" i="10"/>
  <c r="EA12" i="10"/>
  <c r="EB12" i="10"/>
  <c r="EC12" i="10"/>
  <c r="ED12" i="10"/>
  <c r="EE12" i="10"/>
  <c r="EF12" i="10"/>
  <c r="EG12" i="10"/>
  <c r="EI12" i="10"/>
  <c r="EJ12" i="10"/>
  <c r="EK12" i="10"/>
  <c r="EL12" i="10"/>
  <c r="EM12" i="10"/>
  <c r="EN12" i="10"/>
  <c r="EO12" i="10"/>
  <c r="EP12" i="10"/>
  <c r="EQ12" i="10"/>
  <c r="ER12" i="10"/>
  <c r="ES12" i="10"/>
  <c r="ET12" i="10"/>
  <c r="EU12" i="10"/>
  <c r="EV12" i="10"/>
  <c r="EW12" i="10"/>
  <c r="EX12" i="10"/>
  <c r="EY12" i="10"/>
  <c r="EZ12" i="10"/>
  <c r="FA12" i="10"/>
  <c r="FC12" i="10"/>
  <c r="FD12" i="10"/>
  <c r="FE12" i="10"/>
  <c r="FF12" i="10"/>
  <c r="FG12" i="10"/>
  <c r="FI12" i="10"/>
  <c r="FK12" i="10"/>
  <c r="FL12" i="10"/>
  <c r="FN12" i="10"/>
  <c r="FO12" i="10"/>
  <c r="FS12" i="10"/>
  <c r="FT12" i="10"/>
  <c r="FU12" i="10"/>
  <c r="FV12" i="10"/>
  <c r="FX12" i="10"/>
  <c r="GB12" i="10"/>
  <c r="GD12" i="10"/>
  <c r="GG12" i="10"/>
  <c r="GH12" i="10"/>
  <c r="GJ12" i="10"/>
  <c r="GL12" i="10"/>
  <c r="GN12" i="10"/>
  <c r="GO12" i="10"/>
  <c r="GQ12" i="10"/>
  <c r="GR12" i="10"/>
  <c r="GS12" i="10"/>
  <c r="GT12" i="10"/>
  <c r="GV12" i="10"/>
  <c r="GW12" i="10"/>
  <c r="GX12" i="10"/>
  <c r="GY12" i="10"/>
  <c r="HA12" i="10"/>
  <c r="HC12" i="10"/>
  <c r="HD12" i="10"/>
  <c r="HE12" i="10"/>
  <c r="HG12" i="10"/>
  <c r="HH12" i="10"/>
  <c r="HJ12" i="10"/>
  <c r="HL12" i="10"/>
  <c r="HM12" i="10"/>
  <c r="HN12" i="10"/>
  <c r="HO12" i="10"/>
  <c r="HP12" i="10"/>
  <c r="HQ12" i="10"/>
  <c r="HR12" i="10"/>
  <c r="HS12" i="10"/>
  <c r="HT12" i="10"/>
  <c r="HU12" i="10"/>
  <c r="HV12" i="10"/>
  <c r="HW12" i="10"/>
  <c r="HY12" i="10"/>
  <c r="IA12" i="10"/>
  <c r="IB12" i="10"/>
  <c r="IC12" i="10"/>
  <c r="ID12" i="10"/>
  <c r="IE12" i="10"/>
  <c r="IG12" i="10"/>
  <c r="IH12" i="10"/>
  <c r="II12" i="10"/>
  <c r="IJ12" i="10"/>
  <c r="IK12" i="10"/>
  <c r="IL12" i="10"/>
  <c r="IM12" i="10"/>
  <c r="IN12" i="10"/>
  <c r="IO12" i="10"/>
  <c r="IP12" i="10"/>
  <c r="IQ12" i="10"/>
  <c r="IR12" i="10"/>
  <c r="IS12" i="10"/>
  <c r="IT12" i="10"/>
  <c r="IU12" i="10"/>
  <c r="IV12" i="10"/>
  <c r="IW12" i="10"/>
  <c r="IX12" i="10"/>
  <c r="IY12" i="10"/>
  <c r="IZ12" i="10"/>
  <c r="JA12" i="10"/>
  <c r="JB12" i="10"/>
  <c r="JC12" i="10"/>
  <c r="JD12" i="10"/>
  <c r="JE12" i="10"/>
  <c r="JF12" i="10"/>
  <c r="JG12" i="10"/>
  <c r="JH12" i="10"/>
  <c r="JI12" i="10"/>
  <c r="JJ12" i="10"/>
  <c r="JK12" i="10"/>
  <c r="JL12" i="10"/>
  <c r="JM12" i="10"/>
  <c r="JN12" i="10"/>
  <c r="JO12" i="10"/>
  <c r="JQ12" i="10"/>
  <c r="JT12" i="10"/>
  <c r="JU12" i="10"/>
  <c r="JV12" i="10"/>
  <c r="JW12" i="10"/>
  <c r="JX12" i="10"/>
  <c r="JY12" i="10"/>
  <c r="JZ12" i="10"/>
  <c r="KA12" i="10"/>
  <c r="KB12" i="10"/>
  <c r="KC12" i="10"/>
  <c r="KD12" i="10"/>
  <c r="KE12" i="10"/>
  <c r="KF12" i="10"/>
  <c r="KH12" i="10"/>
  <c r="KI12" i="10"/>
  <c r="D12" i="10"/>
  <c r="E18" i="10"/>
  <c r="F18" i="10"/>
  <c r="G18" i="10"/>
  <c r="I18" i="10"/>
  <c r="J18" i="10"/>
  <c r="L18" i="10"/>
  <c r="O18" i="10"/>
  <c r="P18" i="10"/>
  <c r="Q18" i="10"/>
  <c r="R18" i="10"/>
  <c r="S18" i="10"/>
  <c r="T18" i="10"/>
  <c r="X18" i="10"/>
  <c r="Y18" i="10"/>
  <c r="Z18" i="10"/>
  <c r="AA18" i="10"/>
  <c r="AB18" i="10"/>
  <c r="AC18" i="10"/>
  <c r="AD18" i="10"/>
  <c r="AE18" i="10"/>
  <c r="AF18" i="10"/>
  <c r="AJ18" i="10"/>
  <c r="AK18" i="10"/>
  <c r="AL18" i="10"/>
  <c r="AM18" i="10"/>
  <c r="AO18" i="10"/>
  <c r="AQ18" i="10"/>
  <c r="AS18" i="10"/>
  <c r="AT18" i="10"/>
  <c r="AV18" i="10"/>
  <c r="AW18" i="10"/>
  <c r="AX18" i="10"/>
  <c r="AZ18" i="10"/>
  <c r="BA18" i="10"/>
  <c r="BC18" i="10"/>
  <c r="BF18" i="10"/>
  <c r="BH18" i="10"/>
  <c r="BI18" i="10"/>
  <c r="BJ18" i="10"/>
  <c r="BK18" i="10"/>
  <c r="BL18" i="10"/>
  <c r="BM18" i="10"/>
  <c r="BN18" i="10"/>
  <c r="BS18" i="10"/>
  <c r="BU18" i="10"/>
  <c r="BW18" i="10"/>
  <c r="BX18" i="10"/>
  <c r="BY18" i="10"/>
  <c r="BZ18" i="10"/>
  <c r="CA18" i="10"/>
  <c r="CB18" i="10"/>
  <c r="CC18" i="10"/>
  <c r="CD18" i="10"/>
  <c r="CE18" i="10"/>
  <c r="CH18" i="10"/>
  <c r="CI18" i="10"/>
  <c r="CK18" i="10"/>
  <c r="CL18" i="10"/>
  <c r="CM18" i="10"/>
  <c r="CN18" i="10"/>
  <c r="CO18" i="10"/>
  <c r="CP18" i="10"/>
  <c r="CS18" i="10"/>
  <c r="CU18" i="10"/>
  <c r="CV18" i="10"/>
  <c r="CW18" i="10"/>
  <c r="CX18" i="10"/>
  <c r="CY18" i="10"/>
  <c r="DA18" i="10"/>
  <c r="DE18" i="10"/>
  <c r="DF18" i="10"/>
  <c r="DG18" i="10"/>
  <c r="DH18" i="10"/>
  <c r="DI18" i="10"/>
  <c r="DJ18" i="10"/>
  <c r="DK18" i="10"/>
  <c r="DL18" i="10"/>
  <c r="DM18" i="10"/>
  <c r="DN18" i="10"/>
  <c r="DO18" i="10"/>
  <c r="DP18" i="10"/>
  <c r="DQ18" i="10"/>
  <c r="DR18" i="10"/>
  <c r="DS18" i="10"/>
  <c r="DT18" i="10"/>
  <c r="DU18" i="10"/>
  <c r="DV18" i="10"/>
  <c r="DW18" i="10"/>
  <c r="DX18" i="10"/>
  <c r="DY18" i="10"/>
  <c r="DZ18" i="10"/>
  <c r="EA18" i="10"/>
  <c r="EB18" i="10"/>
  <c r="EC18" i="10"/>
  <c r="ED18" i="10"/>
  <c r="EE18" i="10"/>
  <c r="EF18" i="10"/>
  <c r="EG18" i="10"/>
  <c r="EI18" i="10"/>
  <c r="EJ18" i="10"/>
  <c r="EK18" i="10"/>
  <c r="EL18" i="10"/>
  <c r="EM18" i="10"/>
  <c r="EN18" i="10"/>
  <c r="EO18" i="10"/>
  <c r="EP18" i="10"/>
  <c r="EQ18" i="10"/>
  <c r="ER18" i="10"/>
  <c r="ES18" i="10"/>
  <c r="ET18" i="10"/>
  <c r="EU18" i="10"/>
  <c r="EV18" i="10"/>
  <c r="EW18" i="10"/>
  <c r="EX18" i="10"/>
  <c r="EY18" i="10"/>
  <c r="EZ18" i="10"/>
  <c r="FA18" i="10"/>
  <c r="FC18" i="10"/>
  <c r="FD18" i="10"/>
  <c r="FE18" i="10"/>
  <c r="FF18" i="10"/>
  <c r="FG18" i="10"/>
  <c r="FI18" i="10"/>
  <c r="FK18" i="10"/>
  <c r="FL18" i="10"/>
  <c r="FN18" i="10"/>
  <c r="FO18" i="10"/>
  <c r="FS18" i="10"/>
  <c r="FT18" i="10"/>
  <c r="FU18" i="10"/>
  <c r="FV18" i="10"/>
  <c r="FX18" i="10"/>
  <c r="GB18" i="10"/>
  <c r="GD18" i="10"/>
  <c r="GG18" i="10"/>
  <c r="GH18" i="10"/>
  <c r="GJ18" i="10"/>
  <c r="GL18" i="10"/>
  <c r="GN18" i="10"/>
  <c r="GO18" i="10"/>
  <c r="GQ18" i="10"/>
  <c r="GR18" i="10"/>
  <c r="GS18" i="10"/>
  <c r="GT18" i="10"/>
  <c r="GV18" i="10"/>
  <c r="GW18" i="10"/>
  <c r="GX18" i="10"/>
  <c r="GY18" i="10"/>
  <c r="HA18" i="10"/>
  <c r="HC18" i="10"/>
  <c r="HD18" i="10"/>
  <c r="HE18" i="10"/>
  <c r="HG18" i="10"/>
  <c r="HH18" i="10"/>
  <c r="HJ18" i="10"/>
  <c r="HL18" i="10"/>
  <c r="HM18" i="10"/>
  <c r="HN18" i="10"/>
  <c r="HO18" i="10"/>
  <c r="HP18" i="10"/>
  <c r="HQ18" i="10"/>
  <c r="HR18" i="10"/>
  <c r="HS18" i="10"/>
  <c r="HT18" i="10"/>
  <c r="HU18" i="10"/>
  <c r="HV18" i="10"/>
  <c r="HW18" i="10"/>
  <c r="HY18" i="10"/>
  <c r="HZ18" i="10"/>
  <c r="IA18" i="10"/>
  <c r="IB18" i="10"/>
  <c r="IC18" i="10"/>
  <c r="ID18" i="10"/>
  <c r="IE18" i="10"/>
  <c r="IG18" i="10"/>
  <c r="IH18" i="10"/>
  <c r="II18" i="10"/>
  <c r="IJ18" i="10"/>
  <c r="IK18" i="10"/>
  <c r="IL18" i="10"/>
  <c r="IM18" i="10"/>
  <c r="IN18" i="10"/>
  <c r="IO18" i="10"/>
  <c r="IP18" i="10"/>
  <c r="IQ18" i="10"/>
  <c r="IR18" i="10"/>
  <c r="IS18" i="10"/>
  <c r="IT18" i="10"/>
  <c r="IU18" i="10"/>
  <c r="IV18" i="10"/>
  <c r="IW18" i="10"/>
  <c r="IX18" i="10"/>
  <c r="IY18" i="10"/>
  <c r="IZ18" i="10"/>
  <c r="JA18" i="10"/>
  <c r="JB18" i="10"/>
  <c r="JC18" i="10"/>
  <c r="JD18" i="10"/>
  <c r="JE18" i="10"/>
  <c r="JF18" i="10"/>
  <c r="JG18" i="10"/>
  <c r="JH18" i="10"/>
  <c r="JI18" i="10"/>
  <c r="JJ18" i="10"/>
  <c r="JK18" i="10"/>
  <c r="JL18" i="10"/>
  <c r="JM18" i="10"/>
  <c r="JN18" i="10"/>
  <c r="JO18" i="10"/>
  <c r="JQ18" i="10"/>
  <c r="JT18" i="10"/>
  <c r="JU18" i="10"/>
  <c r="JV18" i="10"/>
  <c r="JW18" i="10"/>
  <c r="JX18" i="10"/>
  <c r="JY18" i="10"/>
  <c r="JZ18" i="10"/>
  <c r="KA18" i="10"/>
  <c r="KB18" i="10"/>
  <c r="KC18" i="10"/>
  <c r="KD18" i="10"/>
  <c r="KE18" i="10"/>
  <c r="KF18" i="10"/>
  <c r="KH18" i="10"/>
  <c r="KI18" i="10"/>
  <c r="D18" i="10"/>
  <c r="E12" i="22"/>
  <c r="F12" i="22"/>
  <c r="G12" i="22"/>
  <c r="J12" i="22"/>
  <c r="L12" i="22"/>
  <c r="O12" i="22"/>
  <c r="P12" i="22"/>
  <c r="Q12" i="22"/>
  <c r="R12" i="22"/>
  <c r="T12" i="22"/>
  <c r="Y12" i="22"/>
  <c r="Z12" i="22"/>
  <c r="AA12" i="22"/>
  <c r="AB12" i="22"/>
  <c r="AC12" i="22"/>
  <c r="AD12" i="22"/>
  <c r="AE12" i="22"/>
  <c r="AF12" i="22"/>
  <c r="AH12" i="22"/>
  <c r="AJ12" i="22"/>
  <c r="AK12" i="22"/>
  <c r="AL12" i="22"/>
  <c r="AM12" i="22"/>
  <c r="AO12" i="22"/>
  <c r="AQ12" i="22"/>
  <c r="AS12" i="22"/>
  <c r="AT12" i="22"/>
  <c r="AV12" i="22"/>
  <c r="AW12" i="22"/>
  <c r="AX12" i="22"/>
  <c r="BA12" i="22"/>
  <c r="BF12" i="22"/>
  <c r="BH12" i="22"/>
  <c r="BI12" i="22"/>
  <c r="BJ12" i="22"/>
  <c r="BK12" i="22"/>
  <c r="BL12" i="22"/>
  <c r="BN12" i="22"/>
  <c r="BO12" i="22"/>
  <c r="BS12" i="22"/>
  <c r="BV12" i="22"/>
  <c r="BW12" i="22"/>
  <c r="BX12" i="22"/>
  <c r="BY12" i="22"/>
  <c r="BZ12" i="22"/>
  <c r="CA12" i="22"/>
  <c r="CB12" i="22"/>
  <c r="CC12" i="22"/>
  <c r="CD12" i="22"/>
  <c r="CE12" i="22"/>
  <c r="CH12" i="22"/>
  <c r="CI12" i="22"/>
  <c r="CK12" i="22"/>
  <c r="CL12" i="22"/>
  <c r="CM12" i="22"/>
  <c r="CN12" i="22"/>
  <c r="CO12" i="22"/>
  <c r="CP12" i="22"/>
  <c r="CS12" i="22"/>
  <c r="CU12" i="22"/>
  <c r="CV12" i="22"/>
  <c r="CW12" i="22"/>
  <c r="CY12" i="22"/>
  <c r="DA12" i="22"/>
  <c r="DD12" i="22"/>
  <c r="DF12" i="22"/>
  <c r="DG12" i="22"/>
  <c r="DH12" i="22"/>
  <c r="DI12" i="22"/>
  <c r="DJ12" i="22"/>
  <c r="DK12" i="22"/>
  <c r="DM12" i="22"/>
  <c r="DN12" i="22"/>
  <c r="DO12" i="22"/>
  <c r="DP12" i="22"/>
  <c r="DQ12" i="22"/>
  <c r="DR12" i="22"/>
  <c r="DS12" i="22"/>
  <c r="DT12" i="22"/>
  <c r="DU12" i="22"/>
  <c r="DV12" i="22"/>
  <c r="DX12" i="22"/>
  <c r="DY12" i="22"/>
  <c r="DZ12" i="22"/>
  <c r="EA12" i="22"/>
  <c r="EB12" i="22"/>
  <c r="EC12" i="22"/>
  <c r="ED12" i="22"/>
  <c r="EE12" i="22"/>
  <c r="EF12" i="22"/>
  <c r="EG12" i="22"/>
  <c r="EI12" i="22"/>
  <c r="EJ12" i="22"/>
  <c r="EK12" i="22"/>
  <c r="EL12" i="22"/>
  <c r="EM12" i="22"/>
  <c r="EN12" i="22"/>
  <c r="EO12" i="22"/>
  <c r="EP12" i="22"/>
  <c r="EQ12" i="22"/>
  <c r="ER12" i="22"/>
  <c r="ES12" i="22"/>
  <c r="ET12" i="22"/>
  <c r="EV12" i="22"/>
  <c r="EW12" i="22"/>
  <c r="EX12" i="22"/>
  <c r="EY12" i="22"/>
  <c r="EZ12" i="22"/>
  <c r="FA12" i="22"/>
  <c r="FC12" i="22"/>
  <c r="FD12" i="22"/>
  <c r="FE12" i="22"/>
  <c r="FF12" i="22"/>
  <c r="FG12" i="22"/>
  <c r="FI12" i="22"/>
  <c r="FK12" i="22"/>
  <c r="FL12" i="22"/>
  <c r="FO12" i="22"/>
  <c r="FS12" i="22"/>
  <c r="FT12" i="22"/>
  <c r="FU12" i="22"/>
  <c r="FV12" i="22"/>
  <c r="GD12" i="22"/>
  <c r="GG12" i="22"/>
  <c r="GH12" i="22"/>
  <c r="GJ12" i="22"/>
  <c r="GL12" i="22"/>
  <c r="GN12" i="22"/>
  <c r="GQ12" i="22"/>
  <c r="GR12" i="22"/>
  <c r="GT12" i="22"/>
  <c r="GV12" i="22"/>
  <c r="GW12" i="22"/>
  <c r="GX12" i="22"/>
  <c r="GY12" i="22"/>
  <c r="HA12" i="22"/>
  <c r="HC12" i="22"/>
  <c r="HE12" i="22"/>
  <c r="HG12" i="22"/>
  <c r="HH12" i="22"/>
  <c r="HL12" i="22"/>
  <c r="HM12" i="22"/>
  <c r="HN12" i="22"/>
  <c r="HO12" i="22"/>
  <c r="HP12" i="22"/>
  <c r="HQ12" i="22"/>
  <c r="HR12" i="22"/>
  <c r="HS12" i="22"/>
  <c r="HT12" i="22"/>
  <c r="HU12" i="22"/>
  <c r="HW12" i="22"/>
  <c r="HY12" i="22"/>
  <c r="IA12" i="22"/>
  <c r="IB12" i="22"/>
  <c r="IC12" i="22"/>
  <c r="ID12" i="22"/>
  <c r="IE12" i="22"/>
  <c r="IG12" i="22"/>
  <c r="IH12" i="22"/>
  <c r="II12" i="22"/>
  <c r="IJ12" i="22"/>
  <c r="IK12" i="22"/>
  <c r="IL12" i="22"/>
  <c r="IM12" i="22"/>
  <c r="IN12" i="22"/>
  <c r="IO12" i="22"/>
  <c r="IQ12" i="22"/>
  <c r="IR12" i="22"/>
  <c r="IS12" i="22"/>
  <c r="IT12" i="22"/>
  <c r="IU12" i="22"/>
  <c r="IV12" i="22"/>
  <c r="IW12" i="22"/>
  <c r="IY12" i="22"/>
  <c r="IZ12" i="22"/>
  <c r="JA12" i="22"/>
  <c r="JB12" i="22"/>
  <c r="JC12" i="22"/>
  <c r="JD12" i="22"/>
  <c r="JE12" i="22"/>
  <c r="JF12" i="22"/>
  <c r="JH12" i="22"/>
  <c r="JI12" i="22"/>
  <c r="JJ12" i="22"/>
  <c r="JK12" i="22"/>
  <c r="JL12" i="22"/>
  <c r="JM12" i="22"/>
  <c r="JN12" i="22"/>
  <c r="JO12" i="22"/>
  <c r="JP12" i="22"/>
  <c r="JQ12" i="22"/>
  <c r="JS12" i="22"/>
  <c r="JT12" i="22"/>
  <c r="JU12" i="22"/>
  <c r="JV12" i="22"/>
  <c r="JW12" i="22"/>
  <c r="JX12" i="22"/>
  <c r="JY12" i="22"/>
  <c r="JZ12" i="22"/>
  <c r="KA12" i="22"/>
  <c r="KB12" i="22"/>
  <c r="KC12" i="22"/>
  <c r="KD12" i="22"/>
  <c r="KE12" i="22"/>
  <c r="KF12" i="22"/>
  <c r="KH12" i="22"/>
  <c r="KI12" i="22"/>
  <c r="KJ12" i="22"/>
  <c r="KK12" i="22"/>
  <c r="KL12" i="22"/>
  <c r="KM12" i="22"/>
  <c r="KN12" i="22"/>
  <c r="KP12" i="22"/>
  <c r="KQ12" i="22"/>
  <c r="KS12" i="22"/>
  <c r="KT12" i="22"/>
  <c r="KU12" i="22"/>
  <c r="KV12" i="22"/>
  <c r="KW12" i="22"/>
  <c r="KX12" i="22"/>
  <c r="KY12" i="22"/>
  <c r="KZ12" i="22"/>
  <c r="LA12" i="22"/>
  <c r="LB12" i="22"/>
  <c r="LC12" i="22"/>
  <c r="D12" i="22"/>
  <c r="EY4" i="23" l="1"/>
  <c r="GM4" i="23"/>
  <c r="T4" i="23"/>
  <c r="AZ4" i="23"/>
  <c r="E4" i="23"/>
  <c r="AK4" i="23"/>
  <c r="BA4" i="23"/>
  <c r="BQ4" i="23"/>
  <c r="CG4" i="23"/>
  <c r="N4" i="23"/>
  <c r="AT4" i="23"/>
  <c r="BJ4" i="23"/>
  <c r="BZ4" i="23"/>
  <c r="DV4" i="23"/>
  <c r="EL4" i="23"/>
  <c r="EM4" i="23"/>
  <c r="S4" i="23"/>
  <c r="BW4" i="23"/>
  <c r="EI4" i="23"/>
  <c r="FO4" i="23"/>
  <c r="GU4" i="23"/>
  <c r="HK4" i="23"/>
  <c r="BH4" i="23"/>
  <c r="D4" i="23"/>
  <c r="AB4" i="23"/>
  <c r="CF4" i="23"/>
  <c r="DO4" i="23"/>
  <c r="EE4" i="23"/>
  <c r="P4" i="23"/>
  <c r="AV4" i="23"/>
  <c r="BL4" i="23"/>
  <c r="CB4" i="23"/>
  <c r="CR4" i="23"/>
  <c r="DX4" i="23"/>
  <c r="EN4" i="23"/>
  <c r="GJ4" i="23"/>
  <c r="HP4" i="23"/>
  <c r="CM4" i="23"/>
  <c r="DS4" i="23"/>
  <c r="GE4" i="23"/>
  <c r="HC4" i="23"/>
  <c r="AJ4" i="23"/>
  <c r="JY4" i="23"/>
  <c r="HV4" i="23"/>
  <c r="CN4" i="23"/>
  <c r="CO4" i="23"/>
  <c r="AI4" i="23"/>
  <c r="CE4" i="23"/>
  <c r="EQ4" i="23"/>
  <c r="U4" i="23"/>
  <c r="V4" i="23"/>
  <c r="FZ4" i="23"/>
  <c r="DD4" i="23"/>
  <c r="DT4" i="23"/>
  <c r="EJ4" i="23"/>
  <c r="FP4" i="23"/>
  <c r="GF4" i="23"/>
  <c r="GV4" i="23"/>
  <c r="HL4" i="23"/>
  <c r="W4" i="23"/>
  <c r="BC4" i="23"/>
  <c r="BS4" i="23"/>
  <c r="CI4" i="23"/>
  <c r="CY4" i="23"/>
  <c r="GA4" i="23"/>
  <c r="DK4" i="23"/>
  <c r="EZ4" i="23"/>
  <c r="AM4" i="23"/>
  <c r="DE4" i="23"/>
  <c r="DU4" i="23"/>
  <c r="EK4" i="23"/>
  <c r="FA4" i="23"/>
  <c r="GG4" i="23"/>
  <c r="GW4" i="23"/>
  <c r="HM4" i="23"/>
  <c r="AY4" i="23"/>
  <c r="BO4" i="23"/>
  <c r="EA4" i="23"/>
  <c r="GX4" i="23"/>
  <c r="HN4" i="23"/>
  <c r="FS4" i="23"/>
  <c r="GI4" i="23"/>
  <c r="GY4" i="23"/>
  <c r="HO4" i="23"/>
  <c r="CU4" i="23"/>
  <c r="FG4" i="23"/>
  <c r="FW4" i="23"/>
  <c r="GH4" i="23"/>
  <c r="D4" i="10"/>
  <c r="E18" i="22" l="1"/>
  <c r="E4" i="22" s="1"/>
  <c r="F18" i="22"/>
  <c r="G18" i="22"/>
  <c r="J18" i="22"/>
  <c r="L18" i="22"/>
  <c r="O18" i="22"/>
  <c r="P18" i="22"/>
  <c r="Q18" i="22"/>
  <c r="R18" i="22"/>
  <c r="T18" i="22"/>
  <c r="Y18" i="22"/>
  <c r="Z18" i="22"/>
  <c r="AA18" i="22"/>
  <c r="AB18" i="22"/>
  <c r="AC18" i="22"/>
  <c r="AD18" i="22"/>
  <c r="AE18" i="22"/>
  <c r="AF18" i="22"/>
  <c r="AH18" i="22"/>
  <c r="AJ18" i="22"/>
  <c r="AK18" i="22"/>
  <c r="AL18" i="22"/>
  <c r="AM18" i="22"/>
  <c r="AO18" i="22"/>
  <c r="AQ18" i="22"/>
  <c r="AS18" i="22"/>
  <c r="AT18" i="22"/>
  <c r="AV18" i="22"/>
  <c r="AW18" i="22"/>
  <c r="AX18" i="22"/>
  <c r="BA18" i="22"/>
  <c r="BF18" i="22"/>
  <c r="BH18" i="22"/>
  <c r="BI18" i="22"/>
  <c r="BJ18" i="22"/>
  <c r="BK18" i="22"/>
  <c r="BL18" i="22"/>
  <c r="BN18" i="22"/>
  <c r="BO18" i="22"/>
  <c r="BS18" i="22"/>
  <c r="BV18" i="22"/>
  <c r="BW18" i="22"/>
  <c r="BX18" i="22"/>
  <c r="BY18" i="22"/>
  <c r="BZ18" i="22"/>
  <c r="CA18" i="22"/>
  <c r="CB18" i="22"/>
  <c r="CC18" i="22"/>
  <c r="CD18" i="22"/>
  <c r="CE18" i="22"/>
  <c r="CH18" i="22"/>
  <c r="CI18" i="22"/>
  <c r="CK18" i="22"/>
  <c r="CL18" i="22"/>
  <c r="CM18" i="22"/>
  <c r="CN18" i="22"/>
  <c r="CO18" i="22"/>
  <c r="CP18" i="22"/>
  <c r="CS18" i="22"/>
  <c r="CU18" i="22"/>
  <c r="CV18" i="22"/>
  <c r="CW18" i="22"/>
  <c r="CY18" i="22"/>
  <c r="DA18" i="22"/>
  <c r="DD18" i="22"/>
  <c r="DF18" i="22"/>
  <c r="DG18" i="22"/>
  <c r="DH18" i="22"/>
  <c r="DI18" i="22"/>
  <c r="DJ18" i="22"/>
  <c r="DK18" i="22"/>
  <c r="DM18" i="22"/>
  <c r="DN18" i="22"/>
  <c r="DO18" i="22"/>
  <c r="DP18" i="22"/>
  <c r="DQ18" i="22"/>
  <c r="DR18" i="22"/>
  <c r="DS18" i="22"/>
  <c r="DT18" i="22"/>
  <c r="DU18" i="22"/>
  <c r="DV18" i="22"/>
  <c r="DX18" i="22"/>
  <c r="DY18" i="22"/>
  <c r="DZ18" i="22"/>
  <c r="EA18" i="22"/>
  <c r="EB18" i="22"/>
  <c r="EC18" i="22"/>
  <c r="ED18" i="22"/>
  <c r="EE18" i="22"/>
  <c r="EF18" i="22"/>
  <c r="EG18" i="22"/>
  <c r="EI18" i="22"/>
  <c r="EJ18" i="22"/>
  <c r="EK18" i="22"/>
  <c r="EL18" i="22"/>
  <c r="EM18" i="22"/>
  <c r="EN18" i="22"/>
  <c r="EO18" i="22"/>
  <c r="EP18" i="22"/>
  <c r="EQ18" i="22"/>
  <c r="ER18" i="22"/>
  <c r="ES18" i="22"/>
  <c r="ET18" i="22"/>
  <c r="EV18" i="22"/>
  <c r="EW18" i="22"/>
  <c r="EX18" i="22"/>
  <c r="EY18" i="22"/>
  <c r="EZ18" i="22"/>
  <c r="FA18" i="22"/>
  <c r="FC18" i="22"/>
  <c r="FD18" i="22"/>
  <c r="FE18" i="22"/>
  <c r="FF18" i="22"/>
  <c r="FG18" i="22"/>
  <c r="FI18" i="22"/>
  <c r="FK18" i="22"/>
  <c r="FL18" i="22"/>
  <c r="FO18" i="22"/>
  <c r="FS18" i="22"/>
  <c r="FT18" i="22"/>
  <c r="FU18" i="22"/>
  <c r="FV18" i="22"/>
  <c r="GD18" i="22"/>
  <c r="GG18" i="22"/>
  <c r="GH18" i="22"/>
  <c r="GJ18" i="22"/>
  <c r="GL18" i="22"/>
  <c r="GN18" i="22"/>
  <c r="GQ18" i="22"/>
  <c r="GQ4" i="22" s="1"/>
  <c r="GR18" i="22"/>
  <c r="GT18" i="22"/>
  <c r="GV18" i="22"/>
  <c r="GW18" i="22"/>
  <c r="GX18" i="22"/>
  <c r="GY18" i="22"/>
  <c r="HA18" i="22"/>
  <c r="HC18" i="22"/>
  <c r="HE18" i="22"/>
  <c r="HG18" i="22"/>
  <c r="HH18" i="22"/>
  <c r="HL18" i="22"/>
  <c r="HM18" i="22"/>
  <c r="HN18" i="22"/>
  <c r="HO18" i="22"/>
  <c r="HP18" i="22"/>
  <c r="HQ18" i="22"/>
  <c r="HR18" i="22"/>
  <c r="HS18" i="22"/>
  <c r="HT18" i="22"/>
  <c r="HU18" i="22"/>
  <c r="HW18" i="22"/>
  <c r="HY18" i="22"/>
  <c r="IA18" i="22"/>
  <c r="IB18" i="22"/>
  <c r="IC18" i="22"/>
  <c r="ID18" i="22"/>
  <c r="IE18" i="22"/>
  <c r="IG18" i="22"/>
  <c r="IH18" i="22"/>
  <c r="II18" i="22"/>
  <c r="IJ18" i="22"/>
  <c r="IK18" i="22"/>
  <c r="IL18" i="22"/>
  <c r="IM18" i="22"/>
  <c r="IN18" i="22"/>
  <c r="IO18" i="22"/>
  <c r="IQ18" i="22"/>
  <c r="IR18" i="22"/>
  <c r="IS18" i="22"/>
  <c r="IT18" i="22"/>
  <c r="IU18" i="22"/>
  <c r="IV18" i="22"/>
  <c r="IW18" i="22"/>
  <c r="IY18" i="22"/>
  <c r="IZ18" i="22"/>
  <c r="JA18" i="22"/>
  <c r="JB18" i="22"/>
  <c r="JC18" i="22"/>
  <c r="JD18" i="22"/>
  <c r="JE18" i="22"/>
  <c r="JF18" i="22"/>
  <c r="JH18" i="22"/>
  <c r="JI18" i="22"/>
  <c r="JJ18" i="22"/>
  <c r="JK18" i="22"/>
  <c r="JL18" i="22"/>
  <c r="JM18" i="22"/>
  <c r="JN18" i="22"/>
  <c r="JO18" i="22"/>
  <c r="JP18" i="22"/>
  <c r="JQ18" i="22"/>
  <c r="JS18" i="22"/>
  <c r="JT18" i="22"/>
  <c r="JU18" i="22"/>
  <c r="JV18" i="22"/>
  <c r="JW18" i="22"/>
  <c r="JX18" i="22"/>
  <c r="JY18" i="22"/>
  <c r="JZ18" i="22"/>
  <c r="KA18" i="22"/>
  <c r="KA4" i="22" s="1"/>
  <c r="KB18" i="22"/>
  <c r="KC18" i="22"/>
  <c r="KD18" i="22"/>
  <c r="KE18" i="22"/>
  <c r="KF18" i="22"/>
  <c r="KH18" i="22"/>
  <c r="KI18" i="22"/>
  <c r="KJ18" i="22"/>
  <c r="KK18" i="22"/>
  <c r="KL18" i="22"/>
  <c r="KM18" i="22"/>
  <c r="KN18" i="22"/>
  <c r="KP18" i="22"/>
  <c r="KQ18" i="22"/>
  <c r="KS18" i="22"/>
  <c r="KT18" i="22"/>
  <c r="KU18" i="22"/>
  <c r="KV18" i="22"/>
  <c r="KW18" i="22"/>
  <c r="KX18" i="22"/>
  <c r="KY18" i="22"/>
  <c r="KZ18" i="22"/>
  <c r="LA18" i="22"/>
  <c r="LB18" i="22"/>
  <c r="LC18" i="22"/>
  <c r="D18" i="22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AP18" i="9"/>
  <c r="AQ18" i="9"/>
  <c r="AR18" i="9"/>
  <c r="AS18" i="9"/>
  <c r="AT18" i="9"/>
  <c r="AU18" i="9"/>
  <c r="AV18" i="9"/>
  <c r="AW18" i="9"/>
  <c r="AX18" i="9"/>
  <c r="AY18" i="9"/>
  <c r="AZ18" i="9"/>
  <c r="BA18" i="9"/>
  <c r="BB18" i="9"/>
  <c r="BC18" i="9"/>
  <c r="BD18" i="9"/>
  <c r="BE18" i="9"/>
  <c r="BF18" i="9"/>
  <c r="BG18" i="9"/>
  <c r="BH18" i="9"/>
  <c r="BI18" i="9"/>
  <c r="BJ18" i="9"/>
  <c r="BK18" i="9"/>
  <c r="BL18" i="9"/>
  <c r="BM18" i="9"/>
  <c r="BN18" i="9"/>
  <c r="BO18" i="9"/>
  <c r="BP18" i="9"/>
  <c r="BQ18" i="9"/>
  <c r="BR18" i="9"/>
  <c r="BS18" i="9"/>
  <c r="BT18" i="9"/>
  <c r="BU18" i="9"/>
  <c r="BV18" i="9"/>
  <c r="BW18" i="9"/>
  <c r="BX18" i="9"/>
  <c r="BY18" i="9"/>
  <c r="BZ18" i="9"/>
  <c r="CA18" i="9"/>
  <c r="CB18" i="9"/>
  <c r="CC18" i="9"/>
  <c r="CD18" i="9"/>
  <c r="CE18" i="9"/>
  <c r="CF18" i="9"/>
  <c r="CG18" i="9"/>
  <c r="CH18" i="9"/>
  <c r="CI18" i="9"/>
  <c r="CJ18" i="9"/>
  <c r="CK18" i="9"/>
  <c r="CL18" i="9"/>
  <c r="CM18" i="9"/>
  <c r="CN18" i="9"/>
  <c r="CO18" i="9"/>
  <c r="CP18" i="9"/>
  <c r="CQ18" i="9"/>
  <c r="CR18" i="9"/>
  <c r="CS18" i="9"/>
  <c r="CT18" i="9"/>
  <c r="CU18" i="9"/>
  <c r="CV18" i="9"/>
  <c r="CW18" i="9"/>
  <c r="CX18" i="9"/>
  <c r="CY18" i="9"/>
  <c r="CZ18" i="9"/>
  <c r="DA18" i="9"/>
  <c r="DB18" i="9"/>
  <c r="DC18" i="9"/>
  <c r="DD18" i="9"/>
  <c r="DE18" i="9"/>
  <c r="DF18" i="9"/>
  <c r="DG18" i="9"/>
  <c r="DH18" i="9"/>
  <c r="DI18" i="9"/>
  <c r="DJ18" i="9"/>
  <c r="DK18" i="9"/>
  <c r="DL18" i="9"/>
  <c r="DM18" i="9"/>
  <c r="DN18" i="9"/>
  <c r="DO18" i="9"/>
  <c r="DP18" i="9"/>
  <c r="DQ18" i="9"/>
  <c r="DR18" i="9"/>
  <c r="DS18" i="9"/>
  <c r="DT18" i="9"/>
  <c r="DU18" i="9"/>
  <c r="DV18" i="9"/>
  <c r="DW18" i="9"/>
  <c r="DX18" i="9"/>
  <c r="DY18" i="9"/>
  <c r="DZ18" i="9"/>
  <c r="EA18" i="9"/>
  <c r="EB18" i="9"/>
  <c r="EC18" i="9"/>
  <c r="ED18" i="9"/>
  <c r="EE18" i="9"/>
  <c r="EF18" i="9"/>
  <c r="EG18" i="9"/>
  <c r="EH18" i="9"/>
  <c r="EI18" i="9"/>
  <c r="EJ18" i="9"/>
  <c r="EK18" i="9"/>
  <c r="EL18" i="9"/>
  <c r="EM18" i="9"/>
  <c r="EN18" i="9"/>
  <c r="EO18" i="9"/>
  <c r="EP18" i="9"/>
  <c r="EQ18" i="9"/>
  <c r="ER18" i="9"/>
  <c r="ES18" i="9"/>
  <c r="ET18" i="9"/>
  <c r="EU18" i="9"/>
  <c r="EV18" i="9"/>
  <c r="EW18" i="9"/>
  <c r="EX18" i="9"/>
  <c r="EY18" i="9"/>
  <c r="EZ18" i="9"/>
  <c r="FA18" i="9"/>
  <c r="FB18" i="9"/>
  <c r="FC18" i="9"/>
  <c r="FD18" i="9"/>
  <c r="FE18" i="9"/>
  <c r="FF18" i="9"/>
  <c r="FG18" i="9"/>
  <c r="FH18" i="9"/>
  <c r="FI18" i="9"/>
  <c r="FJ18" i="9"/>
  <c r="FK18" i="9"/>
  <c r="FL18" i="9"/>
  <c r="FM18" i="9"/>
  <c r="FN18" i="9"/>
  <c r="FO18" i="9"/>
  <c r="FP18" i="9"/>
  <c r="FQ18" i="9"/>
  <c r="FR18" i="9"/>
  <c r="FS18" i="9"/>
  <c r="FT18" i="9"/>
  <c r="FU18" i="9"/>
  <c r="FV18" i="9"/>
  <c r="FW18" i="9"/>
  <c r="FX18" i="9"/>
  <c r="FY18" i="9"/>
  <c r="FZ18" i="9"/>
  <c r="GA18" i="9"/>
  <c r="GB18" i="9"/>
  <c r="GC18" i="9"/>
  <c r="GD18" i="9"/>
  <c r="GE18" i="9"/>
  <c r="GF18" i="9"/>
  <c r="GG18" i="9"/>
  <c r="GH18" i="9"/>
  <c r="GI18" i="9"/>
  <c r="GJ18" i="9"/>
  <c r="GK18" i="9"/>
  <c r="GL18" i="9"/>
  <c r="GM18" i="9"/>
  <c r="GN18" i="9"/>
  <c r="GO18" i="9"/>
  <c r="GP18" i="9"/>
  <c r="GQ18" i="9"/>
  <c r="GR18" i="9"/>
  <c r="GS18" i="9"/>
  <c r="GT18" i="9"/>
  <c r="GU18" i="9"/>
  <c r="GV18" i="9"/>
  <c r="GW18" i="9"/>
  <c r="GX18" i="9"/>
  <c r="GY18" i="9"/>
  <c r="GZ18" i="9"/>
  <c r="HA18" i="9"/>
  <c r="HB18" i="9"/>
  <c r="HC18" i="9"/>
  <c r="HD18" i="9"/>
  <c r="HE18" i="9"/>
  <c r="HF18" i="9"/>
  <c r="HG18" i="9"/>
  <c r="HH18" i="9"/>
  <c r="HI18" i="9"/>
  <c r="HJ18" i="9"/>
  <c r="HK18" i="9"/>
  <c r="HL18" i="9"/>
  <c r="HM18" i="9"/>
  <c r="HN18" i="9"/>
  <c r="HO18" i="9"/>
  <c r="HP18" i="9"/>
  <c r="HQ18" i="9"/>
  <c r="HR18" i="9"/>
  <c r="HS18" i="9"/>
  <c r="HT18" i="9"/>
  <c r="HU18" i="9"/>
  <c r="HV18" i="9"/>
  <c r="HW18" i="9"/>
  <c r="HX18" i="9"/>
  <c r="HY18" i="9"/>
  <c r="HZ18" i="9"/>
  <c r="IA18" i="9"/>
  <c r="IB18" i="9"/>
  <c r="IC18" i="9"/>
  <c r="ID18" i="9"/>
  <c r="IE18" i="9"/>
  <c r="IF18" i="9"/>
  <c r="IG18" i="9"/>
  <c r="IH18" i="9"/>
  <c r="II18" i="9"/>
  <c r="IJ18" i="9"/>
  <c r="IK18" i="9"/>
  <c r="IL18" i="9"/>
  <c r="IM18" i="9"/>
  <c r="IN18" i="9"/>
  <c r="IO18" i="9"/>
  <c r="IP18" i="9"/>
  <c r="IQ18" i="9"/>
  <c r="IR18" i="9"/>
  <c r="IS18" i="9"/>
  <c r="IT18" i="9"/>
  <c r="IU18" i="9"/>
  <c r="IV18" i="9"/>
  <c r="IW18" i="9"/>
  <c r="IX18" i="9"/>
  <c r="IY18" i="9"/>
  <c r="IZ18" i="9"/>
  <c r="JA18" i="9"/>
  <c r="JB18" i="9"/>
  <c r="JC18" i="9"/>
  <c r="JD18" i="9"/>
  <c r="JE18" i="9"/>
  <c r="JF18" i="9"/>
  <c r="JG18" i="9"/>
  <c r="JH18" i="9"/>
  <c r="JI18" i="9"/>
  <c r="JJ18" i="9"/>
  <c r="JK18" i="9"/>
  <c r="JL18" i="9"/>
  <c r="JM18" i="9"/>
  <c r="JN18" i="9"/>
  <c r="JO18" i="9"/>
  <c r="DJ4" i="22" l="1"/>
  <c r="JX4" i="22"/>
  <c r="IM4" i="22"/>
  <c r="CI4" i="22"/>
  <c r="KC4" i="22"/>
  <c r="G4" i="22"/>
  <c r="LC4" i="22"/>
  <c r="KK4" i="22"/>
  <c r="HG4" i="22"/>
  <c r="LA4" i="22"/>
  <c r="HE4" i="22"/>
  <c r="DO4" i="22"/>
  <c r="CW4" i="22"/>
  <c r="HU4" i="22"/>
  <c r="HR4" i="22"/>
  <c r="CY4" i="22"/>
  <c r="KM4" i="22"/>
  <c r="DM4" i="22"/>
  <c r="HW4" i="22"/>
  <c r="IK4" i="22"/>
  <c r="BS4" i="22"/>
  <c r="AM4" i="22"/>
  <c r="JO4" i="22"/>
  <c r="JM4" i="22"/>
  <c r="IW4" i="22"/>
  <c r="IY4" i="22"/>
  <c r="EP4" i="22"/>
  <c r="FK4" i="22"/>
  <c r="FA4" i="22"/>
  <c r="GG4" i="22"/>
  <c r="EE4" i="22"/>
  <c r="EC4" i="22"/>
  <c r="ES4" i="22"/>
  <c r="FI4" i="22"/>
  <c r="BA4" i="22"/>
  <c r="AK4" i="22"/>
  <c r="ER4" i="22"/>
  <c r="GL4" i="22"/>
  <c r="CC4" i="22"/>
  <c r="KS4" i="22"/>
  <c r="KI4" i="22"/>
  <c r="JS4" i="22"/>
  <c r="IS4" i="22"/>
  <c r="IC4" i="22"/>
  <c r="GW4" i="22"/>
  <c r="EK4" i="22"/>
  <c r="DU4" i="22"/>
  <c r="CO4" i="22"/>
  <c r="AC4" i="22"/>
  <c r="JH4" i="22"/>
  <c r="CB4" i="22"/>
  <c r="AV4" i="22"/>
  <c r="GJ4" i="22"/>
  <c r="FC4" i="22"/>
  <c r="CA4" i="22"/>
  <c r="JE4" i="22"/>
  <c r="HM4" i="22"/>
  <c r="BY4" i="22"/>
  <c r="BI4" i="22"/>
  <c r="AS4" i="22"/>
  <c r="KJ4" i="22"/>
  <c r="HS4" i="22"/>
  <c r="EQ4" i="22"/>
  <c r="DK4" i="22"/>
  <c r="LB4" i="22"/>
  <c r="KL4" i="22"/>
  <c r="KB4" i="22"/>
  <c r="JN4" i="22"/>
  <c r="IL4" i="22"/>
  <c r="ET4" i="22"/>
  <c r="ED4" i="22"/>
  <c r="DN4" i="22"/>
  <c r="CH4" i="22"/>
  <c r="AL4" i="22"/>
  <c r="F4" i="22"/>
  <c r="JW4" i="22"/>
  <c r="HQ4" i="22"/>
  <c r="EO4" i="22"/>
  <c r="DI4" i="22"/>
  <c r="JV4" i="22"/>
  <c r="HP4" i="22"/>
  <c r="EN4" i="22"/>
  <c r="DH4" i="22"/>
  <c r="EM4" i="22"/>
  <c r="DG4" i="22"/>
  <c r="AE4" i="22"/>
  <c r="JU4" i="22"/>
  <c r="IU4" i="22"/>
  <c r="HO4" i="22"/>
  <c r="CD4" i="22"/>
  <c r="KX4" i="22"/>
  <c r="JI4" i="22"/>
  <c r="IG4" i="22"/>
  <c r="FU4" i="22"/>
  <c r="D4" i="22"/>
  <c r="KV4" i="22"/>
  <c r="FT4" i="22"/>
  <c r="FD4" i="22"/>
  <c r="DX4" i="22"/>
  <c r="BL4" i="22"/>
  <c r="AF4" i="22"/>
  <c r="P4" i="22"/>
  <c r="KU4" i="22"/>
  <c r="IE4" i="22"/>
  <c r="GY4" i="22"/>
  <c r="FS4" i="22"/>
  <c r="BK4" i="22"/>
  <c r="O4" i="22"/>
  <c r="JL4" i="22"/>
  <c r="T4" i="22"/>
  <c r="JK4" i="22"/>
  <c r="GN4" i="22"/>
  <c r="EA4" i="22"/>
  <c r="KZ4" i="22"/>
  <c r="IJ4" i="22"/>
  <c r="JJ4" i="22"/>
  <c r="JZ4" i="22"/>
  <c r="EB4" i="22"/>
  <c r="KY4" i="22"/>
  <c r="HC4" i="22"/>
  <c r="FG4" i="22"/>
  <c r="CE4" i="22"/>
  <c r="AH4" i="22"/>
  <c r="FV4" i="22"/>
  <c r="AX4" i="22"/>
  <c r="KW4" i="22"/>
  <c r="DY4" i="22"/>
  <c r="AW4" i="22"/>
  <c r="Q4" i="22"/>
  <c r="IV4" i="22"/>
  <c r="HT4" i="22"/>
  <c r="CV4" i="22"/>
  <c r="AJ4" i="22"/>
  <c r="JY4" i="22"/>
  <c r="II4" i="22"/>
  <c r="CU4" i="22"/>
  <c r="BO4" i="22"/>
  <c r="IH4" i="22"/>
  <c r="FF4" i="22"/>
  <c r="DZ4" i="22"/>
  <c r="BN4" i="22"/>
  <c r="R4" i="22"/>
  <c r="HA4" i="22"/>
  <c r="FE4" i="22"/>
  <c r="CS4" i="22"/>
  <c r="KE4" i="22"/>
  <c r="JA4" i="22"/>
  <c r="IO4" i="22"/>
  <c r="HY4" i="22"/>
  <c r="EW4" i="22"/>
  <c r="EG4" i="22"/>
  <c r="DQ4" i="22"/>
  <c r="DA4" i="22"/>
  <c r="CK4" i="22"/>
  <c r="AO4" i="22"/>
  <c r="Y4" i="22"/>
  <c r="KT4" i="22"/>
  <c r="JT4" i="22"/>
  <c r="JF4" i="22"/>
  <c r="IT4" i="22"/>
  <c r="ID4" i="22"/>
  <c r="HN4" i="22"/>
  <c r="GX4" i="22"/>
  <c r="GH4" i="22"/>
  <c r="EL4" i="22"/>
  <c r="DV4" i="22"/>
  <c r="DF4" i="22"/>
  <c r="CP4" i="22"/>
  <c r="BZ4" i="22"/>
  <c r="BJ4" i="22"/>
  <c r="AT4" i="22"/>
  <c r="AD4" i="22"/>
  <c r="KQ4" i="22"/>
  <c r="JQ4" i="22"/>
  <c r="JC4" i="22"/>
  <c r="IQ4" i="22"/>
  <c r="IA4" i="22"/>
  <c r="FO4" i="22"/>
  <c r="EY4" i="22"/>
  <c r="EI4" i="22"/>
  <c r="DS4" i="22"/>
  <c r="CM4" i="22"/>
  <c r="BW4" i="22"/>
  <c r="AQ4" i="22"/>
  <c r="AA4" i="22"/>
  <c r="KH4" i="22"/>
  <c r="JD4" i="22"/>
  <c r="IR4" i="22"/>
  <c r="GV4" i="22"/>
  <c r="EZ4" i="22"/>
  <c r="DD4" i="22"/>
  <c r="BH4" i="22"/>
  <c r="AB4" i="22"/>
  <c r="KP4" i="22"/>
  <c r="KF4" i="22"/>
  <c r="JP4" i="22"/>
  <c r="JB4" i="22"/>
  <c r="GT4" i="22"/>
  <c r="GD4" i="22"/>
  <c r="EX4" i="22"/>
  <c r="DR4" i="22"/>
  <c r="CL4" i="22"/>
  <c r="BV4" i="22"/>
  <c r="BF4" i="22"/>
  <c r="Z4" i="22"/>
  <c r="J4" i="22"/>
  <c r="HL4" i="22"/>
  <c r="DT4" i="22"/>
  <c r="BX4" i="22"/>
  <c r="L4" i="22"/>
  <c r="IB4" i="22"/>
  <c r="EJ4" i="22"/>
  <c r="CN4" i="22"/>
  <c r="KN4" i="22"/>
  <c r="KD4" i="22"/>
  <c r="IZ4" i="22"/>
  <c r="IN4" i="22"/>
  <c r="HH4" i="22"/>
  <c r="GR4" i="22"/>
  <c r="FL4" i="22"/>
  <c r="EV4" i="22"/>
  <c r="EF4" i="22"/>
  <c r="DP4" i="22"/>
  <c r="E12" i="9" l="1"/>
  <c r="E4" i="9" s="1"/>
  <c r="F12" i="9"/>
  <c r="F4" i="9" s="1"/>
  <c r="G12" i="9"/>
  <c r="G4" i="9" s="1"/>
  <c r="H12" i="9"/>
  <c r="I12" i="9"/>
  <c r="I4" i="9" s="1"/>
  <c r="J12" i="9"/>
  <c r="J4" i="9" s="1"/>
  <c r="K12" i="9"/>
  <c r="L12" i="9"/>
  <c r="L4" i="9" s="1"/>
  <c r="M12" i="9"/>
  <c r="M4" i="9" s="1"/>
  <c r="N12" i="9"/>
  <c r="N4" i="9" s="1"/>
  <c r="O12" i="9"/>
  <c r="O4" i="9" s="1"/>
  <c r="P12" i="9"/>
  <c r="P4" i="9" s="1"/>
  <c r="Q12" i="9"/>
  <c r="Q4" i="9" s="1"/>
  <c r="R12" i="9"/>
  <c r="R4" i="9" s="1"/>
  <c r="S12" i="9"/>
  <c r="S4" i="9" s="1"/>
  <c r="T12" i="9"/>
  <c r="T4" i="9" s="1"/>
  <c r="U12" i="9"/>
  <c r="U4" i="9" s="1"/>
  <c r="V12" i="9"/>
  <c r="V4" i="9" s="1"/>
  <c r="W12" i="9"/>
  <c r="W4" i="9" s="1"/>
  <c r="X12" i="9"/>
  <c r="X4" i="9" s="1"/>
  <c r="Y12" i="9"/>
  <c r="Y4" i="9" s="1"/>
  <c r="Z12" i="9"/>
  <c r="Z4" i="9" s="1"/>
  <c r="AA12" i="9"/>
  <c r="AA4" i="9" s="1"/>
  <c r="AB12" i="9"/>
  <c r="AB4" i="9" s="1"/>
  <c r="AC12" i="9"/>
  <c r="AC4" i="9" s="1"/>
  <c r="AD12" i="9"/>
  <c r="AD4" i="9" s="1"/>
  <c r="AE12" i="9"/>
  <c r="AE4" i="9" s="1"/>
  <c r="AF12" i="9"/>
  <c r="AF4" i="9" s="1"/>
  <c r="AG12" i="9"/>
  <c r="AG4" i="9" s="1"/>
  <c r="AH12" i="9"/>
  <c r="AH4" i="9" s="1"/>
  <c r="AI12" i="9"/>
  <c r="AI4" i="9" s="1"/>
  <c r="AJ12" i="9"/>
  <c r="AJ4" i="9" s="1"/>
  <c r="AK12" i="9"/>
  <c r="AK4" i="9" s="1"/>
  <c r="AL12" i="9"/>
  <c r="AL4" i="9" s="1"/>
  <c r="AM12" i="9"/>
  <c r="AM4" i="9" s="1"/>
  <c r="AN12" i="9"/>
  <c r="AN4" i="9" s="1"/>
  <c r="AO12" i="9"/>
  <c r="AO4" i="9" s="1"/>
  <c r="AP12" i="9"/>
  <c r="AP4" i="9" s="1"/>
  <c r="AQ12" i="9"/>
  <c r="AQ4" i="9" s="1"/>
  <c r="AR12" i="9"/>
  <c r="AR4" i="9" s="1"/>
  <c r="AS12" i="9"/>
  <c r="AS4" i="9" s="1"/>
  <c r="AT12" i="9"/>
  <c r="AT4" i="9" s="1"/>
  <c r="AU12" i="9"/>
  <c r="AU4" i="9" s="1"/>
  <c r="AV12" i="9"/>
  <c r="AV4" i="9" s="1"/>
  <c r="AW12" i="9"/>
  <c r="AW4" i="9" s="1"/>
  <c r="AX12" i="9"/>
  <c r="AX4" i="9" s="1"/>
  <c r="AY12" i="9"/>
  <c r="AY4" i="9" s="1"/>
  <c r="AZ12" i="9"/>
  <c r="AZ4" i="9" s="1"/>
  <c r="BA12" i="9"/>
  <c r="BA4" i="9" s="1"/>
  <c r="BB12" i="9"/>
  <c r="BB4" i="9" s="1"/>
  <c r="BC12" i="9"/>
  <c r="BC4" i="9" s="1"/>
  <c r="BD12" i="9"/>
  <c r="BD4" i="9" s="1"/>
  <c r="BE12" i="9"/>
  <c r="BE4" i="9" s="1"/>
  <c r="BF12" i="9"/>
  <c r="BF4" i="9" s="1"/>
  <c r="BG12" i="9"/>
  <c r="BG4" i="9" s="1"/>
  <c r="BH12" i="9"/>
  <c r="BH4" i="9" s="1"/>
  <c r="BI12" i="9"/>
  <c r="BI4" i="9" s="1"/>
  <c r="BJ12" i="9"/>
  <c r="BJ4" i="9" s="1"/>
  <c r="BK12" i="9"/>
  <c r="BK4" i="9" s="1"/>
  <c r="BL12" i="9"/>
  <c r="BL4" i="9" s="1"/>
  <c r="BM12" i="9"/>
  <c r="BM4" i="9" s="1"/>
  <c r="BN12" i="9"/>
  <c r="BN4" i="9" s="1"/>
  <c r="BO12" i="9"/>
  <c r="BO4" i="9" s="1"/>
  <c r="BP12" i="9"/>
  <c r="BP4" i="9" s="1"/>
  <c r="BQ12" i="9"/>
  <c r="BQ4" i="9" s="1"/>
  <c r="BR12" i="9"/>
  <c r="BR4" i="9" s="1"/>
  <c r="BS12" i="9"/>
  <c r="BS4" i="9" s="1"/>
  <c r="BT12" i="9"/>
  <c r="BT4" i="9" s="1"/>
  <c r="BU12" i="9"/>
  <c r="BU4" i="9" s="1"/>
  <c r="BV12" i="9"/>
  <c r="BV4" i="9" s="1"/>
  <c r="BW12" i="9"/>
  <c r="BW4" i="9" s="1"/>
  <c r="BX12" i="9"/>
  <c r="BX4" i="9" s="1"/>
  <c r="BY12" i="9"/>
  <c r="BY4" i="9" s="1"/>
  <c r="BZ12" i="9"/>
  <c r="BZ4" i="9" s="1"/>
  <c r="CA12" i="9"/>
  <c r="CA4" i="9" s="1"/>
  <c r="CB12" i="9"/>
  <c r="CB4" i="9" s="1"/>
  <c r="CC12" i="9"/>
  <c r="CC4" i="9" s="1"/>
  <c r="CD12" i="9"/>
  <c r="CD4" i="9" s="1"/>
  <c r="CE12" i="9"/>
  <c r="CE4" i="9" s="1"/>
  <c r="CF12" i="9"/>
  <c r="CF4" i="9" s="1"/>
  <c r="CG12" i="9"/>
  <c r="CG4" i="9" s="1"/>
  <c r="CH12" i="9"/>
  <c r="CH4" i="9" s="1"/>
  <c r="CI12" i="9"/>
  <c r="CI4" i="9" s="1"/>
  <c r="CJ12" i="9"/>
  <c r="CJ4" i="9" s="1"/>
  <c r="CK12" i="9"/>
  <c r="CK4" i="9" s="1"/>
  <c r="CL12" i="9"/>
  <c r="CL4" i="9" s="1"/>
  <c r="CM12" i="9"/>
  <c r="CM4" i="9" s="1"/>
  <c r="CN12" i="9"/>
  <c r="CN4" i="9" s="1"/>
  <c r="CO12" i="9"/>
  <c r="CO4" i="9" s="1"/>
  <c r="CP12" i="9"/>
  <c r="CP4" i="9" s="1"/>
  <c r="CQ12" i="9"/>
  <c r="CQ4" i="9" s="1"/>
  <c r="CR12" i="9"/>
  <c r="CR4" i="9" s="1"/>
  <c r="CS12" i="9"/>
  <c r="CS4" i="9" s="1"/>
  <c r="CT12" i="9"/>
  <c r="CT4" i="9" s="1"/>
  <c r="CU12" i="9"/>
  <c r="CU4" i="9" s="1"/>
  <c r="CV12" i="9"/>
  <c r="CV4" i="9" s="1"/>
  <c r="CW12" i="9"/>
  <c r="CW4" i="9" s="1"/>
  <c r="CX12" i="9"/>
  <c r="CX4" i="9" s="1"/>
  <c r="CY12" i="9"/>
  <c r="CY4" i="9" s="1"/>
  <c r="CZ12" i="9"/>
  <c r="CZ4" i="9" s="1"/>
  <c r="DA12" i="9"/>
  <c r="DA4" i="9" s="1"/>
  <c r="DB12" i="9"/>
  <c r="DB4" i="9" s="1"/>
  <c r="DC12" i="9"/>
  <c r="DC4" i="9" s="1"/>
  <c r="DD12" i="9"/>
  <c r="DD4" i="9" s="1"/>
  <c r="DE12" i="9"/>
  <c r="DE4" i="9" s="1"/>
  <c r="DF12" i="9"/>
  <c r="DF4" i="9" s="1"/>
  <c r="DG12" i="9"/>
  <c r="DG4" i="9" s="1"/>
  <c r="DH12" i="9"/>
  <c r="DH4" i="9" s="1"/>
  <c r="DI12" i="9"/>
  <c r="DI4" i="9" s="1"/>
  <c r="DJ12" i="9"/>
  <c r="DJ4" i="9" s="1"/>
  <c r="DK12" i="9"/>
  <c r="DK4" i="9" s="1"/>
  <c r="DL12" i="9"/>
  <c r="DL4" i="9" s="1"/>
  <c r="DM12" i="9"/>
  <c r="DM4" i="9" s="1"/>
  <c r="DN12" i="9"/>
  <c r="DN4" i="9" s="1"/>
  <c r="DO12" i="9"/>
  <c r="DO4" i="9" s="1"/>
  <c r="DP12" i="9"/>
  <c r="DP4" i="9" s="1"/>
  <c r="DQ12" i="9"/>
  <c r="DQ4" i="9" s="1"/>
  <c r="DR12" i="9"/>
  <c r="DR4" i="9" s="1"/>
  <c r="DS12" i="9"/>
  <c r="DS4" i="9" s="1"/>
  <c r="DT12" i="9"/>
  <c r="DT4" i="9" s="1"/>
  <c r="DU12" i="9"/>
  <c r="DU4" i="9" s="1"/>
  <c r="DV12" i="9"/>
  <c r="DV4" i="9" s="1"/>
  <c r="DW12" i="9"/>
  <c r="DW4" i="9" s="1"/>
  <c r="DX12" i="9"/>
  <c r="DX4" i="9" s="1"/>
  <c r="DY12" i="9"/>
  <c r="DY4" i="9" s="1"/>
  <c r="DZ12" i="9"/>
  <c r="DZ4" i="9" s="1"/>
  <c r="EA12" i="9"/>
  <c r="EA4" i="9" s="1"/>
  <c r="EB12" i="9"/>
  <c r="EB4" i="9" s="1"/>
  <c r="EC12" i="9"/>
  <c r="EC4" i="9" s="1"/>
  <c r="ED12" i="9"/>
  <c r="ED4" i="9" s="1"/>
  <c r="EE12" i="9"/>
  <c r="EE4" i="9" s="1"/>
  <c r="EF12" i="9"/>
  <c r="EF4" i="9" s="1"/>
  <c r="EG12" i="9"/>
  <c r="EG4" i="9" s="1"/>
  <c r="EH12" i="9"/>
  <c r="EH4" i="9" s="1"/>
  <c r="EI12" i="9"/>
  <c r="EI4" i="9" s="1"/>
  <c r="EJ12" i="9"/>
  <c r="EJ4" i="9" s="1"/>
  <c r="EK12" i="9"/>
  <c r="EK4" i="9" s="1"/>
  <c r="EL12" i="9"/>
  <c r="EL4" i="9" s="1"/>
  <c r="EM12" i="9"/>
  <c r="EM4" i="9" s="1"/>
  <c r="EN12" i="9"/>
  <c r="EN4" i="9" s="1"/>
  <c r="EO12" i="9"/>
  <c r="EO4" i="9" s="1"/>
  <c r="EP12" i="9"/>
  <c r="EP4" i="9" s="1"/>
  <c r="EQ12" i="9"/>
  <c r="EQ4" i="9" s="1"/>
  <c r="ER12" i="9"/>
  <c r="ER4" i="9" s="1"/>
  <c r="ES12" i="9"/>
  <c r="ES4" i="9" s="1"/>
  <c r="ET12" i="9"/>
  <c r="ET4" i="9" s="1"/>
  <c r="EU12" i="9"/>
  <c r="EU4" i="9" s="1"/>
  <c r="EV12" i="9"/>
  <c r="EV4" i="9" s="1"/>
  <c r="EW12" i="9"/>
  <c r="EW4" i="9" s="1"/>
  <c r="EX12" i="9"/>
  <c r="EX4" i="9" s="1"/>
  <c r="EY12" i="9"/>
  <c r="EY4" i="9" s="1"/>
  <c r="EZ12" i="9"/>
  <c r="EZ4" i="9" s="1"/>
  <c r="FA12" i="9"/>
  <c r="FA4" i="9" s="1"/>
  <c r="FB12" i="9"/>
  <c r="FB4" i="9" s="1"/>
  <c r="FC12" i="9"/>
  <c r="FC4" i="9" s="1"/>
  <c r="FD12" i="9"/>
  <c r="FD4" i="9" s="1"/>
  <c r="FE12" i="9"/>
  <c r="FE4" i="9" s="1"/>
  <c r="FF12" i="9"/>
  <c r="FF4" i="9" s="1"/>
  <c r="FG12" i="9"/>
  <c r="FG4" i="9" s="1"/>
  <c r="FH12" i="9"/>
  <c r="FH4" i="9" s="1"/>
  <c r="FI12" i="9"/>
  <c r="FI4" i="9" s="1"/>
  <c r="FJ12" i="9"/>
  <c r="FJ4" i="9" s="1"/>
  <c r="FK12" i="9"/>
  <c r="FK4" i="9" s="1"/>
  <c r="FL12" i="9"/>
  <c r="FL4" i="9" s="1"/>
  <c r="FM12" i="9"/>
  <c r="FM4" i="9" s="1"/>
  <c r="FN12" i="9"/>
  <c r="FN4" i="9" s="1"/>
  <c r="FO12" i="9"/>
  <c r="FO4" i="9" s="1"/>
  <c r="FP12" i="9"/>
  <c r="FP4" i="9" s="1"/>
  <c r="FQ12" i="9"/>
  <c r="FQ4" i="9" s="1"/>
  <c r="FR12" i="9"/>
  <c r="FR4" i="9" s="1"/>
  <c r="FS12" i="9"/>
  <c r="FS4" i="9" s="1"/>
  <c r="FT12" i="9"/>
  <c r="FT4" i="9" s="1"/>
  <c r="FU12" i="9"/>
  <c r="FU4" i="9" s="1"/>
  <c r="FV12" i="9"/>
  <c r="FV4" i="9" s="1"/>
  <c r="FW12" i="9"/>
  <c r="FW4" i="9" s="1"/>
  <c r="FX12" i="9"/>
  <c r="FX4" i="9" s="1"/>
  <c r="FY12" i="9"/>
  <c r="FY4" i="9" s="1"/>
  <c r="FZ12" i="9"/>
  <c r="FZ4" i="9" s="1"/>
  <c r="GA12" i="9"/>
  <c r="GA4" i="9" s="1"/>
  <c r="GB12" i="9"/>
  <c r="GB4" i="9" s="1"/>
  <c r="GC12" i="9"/>
  <c r="GC4" i="9" s="1"/>
  <c r="GD12" i="9"/>
  <c r="GD4" i="9" s="1"/>
  <c r="GE12" i="9"/>
  <c r="GE4" i="9" s="1"/>
  <c r="GF12" i="9"/>
  <c r="GF4" i="9" s="1"/>
  <c r="GG12" i="9"/>
  <c r="GG4" i="9" s="1"/>
  <c r="GH12" i="9"/>
  <c r="GH4" i="9" s="1"/>
  <c r="GI12" i="9"/>
  <c r="GI4" i="9" s="1"/>
  <c r="GJ12" i="9"/>
  <c r="GJ4" i="9" s="1"/>
  <c r="GK12" i="9"/>
  <c r="GK4" i="9" s="1"/>
  <c r="GL12" i="9"/>
  <c r="GL4" i="9" s="1"/>
  <c r="GM12" i="9"/>
  <c r="GM4" i="9" s="1"/>
  <c r="GN12" i="9"/>
  <c r="GN4" i="9" s="1"/>
  <c r="GO12" i="9"/>
  <c r="GO4" i="9" s="1"/>
  <c r="GP12" i="9"/>
  <c r="GP4" i="9" s="1"/>
  <c r="GQ12" i="9"/>
  <c r="GQ4" i="9" s="1"/>
  <c r="GR12" i="9"/>
  <c r="GR4" i="9" s="1"/>
  <c r="GS12" i="9"/>
  <c r="GS4" i="9" s="1"/>
  <c r="GT12" i="9"/>
  <c r="GT4" i="9" s="1"/>
  <c r="GU12" i="9"/>
  <c r="GU4" i="9" s="1"/>
  <c r="GV12" i="9"/>
  <c r="GV4" i="9" s="1"/>
  <c r="GW12" i="9"/>
  <c r="GW4" i="9" s="1"/>
  <c r="GX12" i="9"/>
  <c r="GX4" i="9" s="1"/>
  <c r="GY12" i="9"/>
  <c r="GY4" i="9" s="1"/>
  <c r="GZ12" i="9"/>
  <c r="GZ4" i="9" s="1"/>
  <c r="HA12" i="9"/>
  <c r="HA4" i="9" s="1"/>
  <c r="HB12" i="9"/>
  <c r="HB4" i="9" s="1"/>
  <c r="HC12" i="9"/>
  <c r="HC4" i="9" s="1"/>
  <c r="HD12" i="9"/>
  <c r="HD4" i="9" s="1"/>
  <c r="HE12" i="9"/>
  <c r="HE4" i="9" s="1"/>
  <c r="HF12" i="9"/>
  <c r="HF4" i="9" s="1"/>
  <c r="HG12" i="9"/>
  <c r="HG4" i="9" s="1"/>
  <c r="HH12" i="9"/>
  <c r="HH4" i="9" s="1"/>
  <c r="HI12" i="9"/>
  <c r="HI4" i="9" s="1"/>
  <c r="HJ12" i="9"/>
  <c r="HJ4" i="9" s="1"/>
  <c r="HK12" i="9"/>
  <c r="HK4" i="9" s="1"/>
  <c r="HL12" i="9"/>
  <c r="HL4" i="9" s="1"/>
  <c r="HM12" i="9"/>
  <c r="HM4" i="9" s="1"/>
  <c r="HN12" i="9"/>
  <c r="HN4" i="9" s="1"/>
  <c r="HO12" i="9"/>
  <c r="HO4" i="9" s="1"/>
  <c r="HP12" i="9"/>
  <c r="HP4" i="9" s="1"/>
  <c r="HQ12" i="9"/>
  <c r="HQ4" i="9" s="1"/>
  <c r="HR12" i="9"/>
  <c r="HR4" i="9" s="1"/>
  <c r="HS12" i="9"/>
  <c r="HS4" i="9" s="1"/>
  <c r="HT12" i="9"/>
  <c r="HT4" i="9" s="1"/>
  <c r="HU12" i="9"/>
  <c r="HU4" i="9" s="1"/>
  <c r="HV12" i="9"/>
  <c r="HV4" i="9" s="1"/>
  <c r="HW12" i="9"/>
  <c r="HW4" i="9" s="1"/>
  <c r="HX12" i="9"/>
  <c r="HX4" i="9" s="1"/>
  <c r="HY12" i="9"/>
  <c r="HY4" i="9" s="1"/>
  <c r="HZ12" i="9"/>
  <c r="HZ4" i="9" s="1"/>
  <c r="IA12" i="9"/>
  <c r="IA4" i="9" s="1"/>
  <c r="IB12" i="9"/>
  <c r="IB4" i="9" s="1"/>
  <c r="IC12" i="9"/>
  <c r="IC4" i="9" s="1"/>
  <c r="ID12" i="9"/>
  <c r="ID4" i="9" s="1"/>
  <c r="IE12" i="9"/>
  <c r="IE4" i="9" s="1"/>
  <c r="IF12" i="9"/>
  <c r="IF4" i="9" s="1"/>
  <c r="IG12" i="9"/>
  <c r="IG4" i="9" s="1"/>
  <c r="IH12" i="9"/>
  <c r="IH4" i="9" s="1"/>
  <c r="II12" i="9"/>
  <c r="II4" i="9" s="1"/>
  <c r="IJ12" i="9"/>
  <c r="IJ4" i="9" s="1"/>
  <c r="IK12" i="9"/>
  <c r="IK4" i="9" s="1"/>
  <c r="IL12" i="9"/>
  <c r="IL4" i="9" s="1"/>
  <c r="IM12" i="9"/>
  <c r="IM4" i="9" s="1"/>
  <c r="IN12" i="9"/>
  <c r="IN4" i="9" s="1"/>
  <c r="IO12" i="9"/>
  <c r="IO4" i="9" s="1"/>
  <c r="IP12" i="9"/>
  <c r="IP4" i="9" s="1"/>
  <c r="IQ12" i="9"/>
  <c r="IQ4" i="9" s="1"/>
  <c r="IR12" i="9"/>
  <c r="IR4" i="9" s="1"/>
  <c r="IS12" i="9"/>
  <c r="IS4" i="9" s="1"/>
  <c r="IT12" i="9"/>
  <c r="IT4" i="9" s="1"/>
  <c r="IU12" i="9"/>
  <c r="IU4" i="9" s="1"/>
  <c r="IV12" i="9"/>
  <c r="IV4" i="9" s="1"/>
  <c r="IW12" i="9"/>
  <c r="IW4" i="9" s="1"/>
  <c r="IX12" i="9"/>
  <c r="IX4" i="9" s="1"/>
  <c r="IY12" i="9"/>
  <c r="IY4" i="9" s="1"/>
  <c r="IZ12" i="9"/>
  <c r="IZ4" i="9" s="1"/>
  <c r="JA12" i="9"/>
  <c r="JA4" i="9" s="1"/>
  <c r="JB12" i="9"/>
  <c r="JB4" i="9" s="1"/>
  <c r="JC12" i="9"/>
  <c r="JC4" i="9" s="1"/>
  <c r="JD12" i="9"/>
  <c r="JD4" i="9" s="1"/>
  <c r="JE12" i="9"/>
  <c r="JE4" i="9" s="1"/>
  <c r="JF12" i="9"/>
  <c r="JF4" i="9" s="1"/>
  <c r="JG12" i="9"/>
  <c r="JG4" i="9" s="1"/>
  <c r="JH12" i="9"/>
  <c r="JH4" i="9" s="1"/>
  <c r="JI12" i="9"/>
  <c r="JI4" i="9" s="1"/>
  <c r="JJ12" i="9"/>
  <c r="JJ4" i="9" s="1"/>
  <c r="JK12" i="9"/>
  <c r="JK4" i="9" s="1"/>
  <c r="JL12" i="9"/>
  <c r="JL4" i="9" s="1"/>
  <c r="JM12" i="9"/>
  <c r="JM4" i="9" s="1"/>
  <c r="JN12" i="9"/>
  <c r="JN4" i="9" s="1"/>
  <c r="JO12" i="9"/>
  <c r="JO4" i="9" s="1"/>
  <c r="D12" i="9"/>
  <c r="D4" i="9" s="1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CM18" i="8"/>
  <c r="CN18" i="8"/>
  <c r="CO18" i="8"/>
  <c r="CP18" i="8"/>
  <c r="CQ18" i="8"/>
  <c r="CR18" i="8"/>
  <c r="CS18" i="8"/>
  <c r="CT18" i="8"/>
  <c r="CU18" i="8"/>
  <c r="CV18" i="8"/>
  <c r="CW18" i="8"/>
  <c r="CX18" i="8"/>
  <c r="CY18" i="8"/>
  <c r="CZ18" i="8"/>
  <c r="DA18" i="8"/>
  <c r="DB18" i="8"/>
  <c r="DC18" i="8"/>
  <c r="DD18" i="8"/>
  <c r="DE18" i="8"/>
  <c r="DF18" i="8"/>
  <c r="DG18" i="8"/>
  <c r="DH18" i="8"/>
  <c r="DI18" i="8"/>
  <c r="DJ18" i="8"/>
  <c r="DK18" i="8"/>
  <c r="DL18" i="8"/>
  <c r="DM18" i="8"/>
  <c r="DN18" i="8"/>
  <c r="DO18" i="8"/>
  <c r="DP18" i="8"/>
  <c r="DQ18" i="8"/>
  <c r="DR18" i="8"/>
  <c r="DS18" i="8"/>
  <c r="DT18" i="8"/>
  <c r="DU18" i="8"/>
  <c r="DV18" i="8"/>
  <c r="DW18" i="8"/>
  <c r="DX18" i="8"/>
  <c r="DY18" i="8"/>
  <c r="DZ18" i="8"/>
  <c r="EA18" i="8"/>
  <c r="EB18" i="8"/>
  <c r="EC18" i="8"/>
  <c r="ED18" i="8"/>
  <c r="EE18" i="8"/>
  <c r="EF18" i="8"/>
  <c r="EG18" i="8"/>
  <c r="EH18" i="8"/>
  <c r="EI18" i="8"/>
  <c r="EJ18" i="8"/>
  <c r="EK18" i="8"/>
  <c r="EL18" i="8"/>
  <c r="EM18" i="8"/>
  <c r="EN18" i="8"/>
  <c r="EO18" i="8"/>
  <c r="EP18" i="8"/>
  <c r="EQ18" i="8"/>
  <c r="ER18" i="8"/>
  <c r="ES18" i="8"/>
  <c r="ET18" i="8"/>
  <c r="EU18" i="8"/>
  <c r="EV18" i="8"/>
  <c r="EW18" i="8"/>
  <c r="EX18" i="8"/>
  <c r="EY18" i="8"/>
  <c r="EZ18" i="8"/>
  <c r="FA18" i="8"/>
  <c r="FB18" i="8"/>
  <c r="FC18" i="8"/>
  <c r="FD18" i="8"/>
  <c r="FE18" i="8"/>
  <c r="FF18" i="8"/>
  <c r="FG18" i="8"/>
  <c r="FH18" i="8"/>
  <c r="FI18" i="8"/>
  <c r="FJ18" i="8"/>
  <c r="FK18" i="8"/>
  <c r="FL18" i="8"/>
  <c r="FM18" i="8"/>
  <c r="FN18" i="8"/>
  <c r="FO18" i="8"/>
  <c r="FP18" i="8"/>
  <c r="FQ18" i="8"/>
  <c r="FR18" i="8"/>
  <c r="FS18" i="8"/>
  <c r="FT18" i="8"/>
  <c r="FU18" i="8"/>
  <c r="FV18" i="8"/>
  <c r="FW18" i="8"/>
  <c r="FX18" i="8"/>
  <c r="FY18" i="8"/>
  <c r="FZ18" i="8"/>
  <c r="GA18" i="8"/>
  <c r="GB18" i="8"/>
  <c r="GC18" i="8"/>
  <c r="GD18" i="8"/>
  <c r="GE18" i="8"/>
  <c r="GF18" i="8"/>
  <c r="GG18" i="8"/>
  <c r="GH18" i="8"/>
  <c r="GI18" i="8"/>
  <c r="GJ18" i="8"/>
  <c r="GK18" i="8"/>
  <c r="GL18" i="8"/>
  <c r="GM18" i="8"/>
  <c r="GN18" i="8"/>
  <c r="GO18" i="8"/>
  <c r="GP18" i="8"/>
  <c r="GQ18" i="8"/>
  <c r="GR18" i="8"/>
  <c r="GS18" i="8"/>
  <c r="GT18" i="8"/>
  <c r="GU18" i="8"/>
  <c r="GV18" i="8"/>
  <c r="GW18" i="8"/>
  <c r="GX18" i="8"/>
  <c r="GY18" i="8"/>
  <c r="GZ18" i="8"/>
  <c r="HA18" i="8"/>
  <c r="HB18" i="8"/>
  <c r="HC18" i="8"/>
  <c r="HD18" i="8"/>
  <c r="HE18" i="8"/>
  <c r="HF18" i="8"/>
  <c r="HG18" i="8"/>
  <c r="HH18" i="8"/>
  <c r="HI18" i="8"/>
  <c r="HJ18" i="8"/>
  <c r="HK18" i="8"/>
  <c r="HL18" i="8"/>
  <c r="HM18" i="8"/>
  <c r="HN18" i="8"/>
  <c r="HO18" i="8"/>
  <c r="HP18" i="8"/>
  <c r="HQ18" i="8"/>
  <c r="HR18" i="8"/>
  <c r="HS18" i="8"/>
  <c r="HT18" i="8"/>
  <c r="HU18" i="8"/>
  <c r="HV18" i="8"/>
  <c r="HW18" i="8"/>
  <c r="HX18" i="8"/>
  <c r="HY18" i="8"/>
  <c r="HZ18" i="8"/>
  <c r="IA18" i="8"/>
  <c r="IB18" i="8"/>
  <c r="IC18" i="8"/>
  <c r="ID18" i="8"/>
  <c r="IE18" i="8"/>
  <c r="IF18" i="8"/>
  <c r="IG18" i="8"/>
  <c r="IH18" i="8"/>
  <c r="II18" i="8"/>
  <c r="IJ18" i="8"/>
  <c r="IK18" i="8"/>
  <c r="IL18" i="8"/>
  <c r="IM18" i="8"/>
  <c r="IN18" i="8"/>
  <c r="IO18" i="8"/>
  <c r="IP18" i="8"/>
  <c r="IQ18" i="8"/>
  <c r="IR18" i="8"/>
  <c r="IS18" i="8"/>
  <c r="IT18" i="8"/>
  <c r="IU18" i="8"/>
  <c r="D18" i="8"/>
  <c r="E12" i="8"/>
  <c r="E4" i="8" s="1"/>
  <c r="F12" i="8"/>
  <c r="F4" i="8" s="1"/>
  <c r="G12" i="8"/>
  <c r="G4" i="8" s="1"/>
  <c r="H12" i="8"/>
  <c r="H4" i="8" s="1"/>
  <c r="I12" i="8"/>
  <c r="I4" i="8" s="1"/>
  <c r="J12" i="8"/>
  <c r="J4" i="8" s="1"/>
  <c r="K12" i="8"/>
  <c r="K4" i="8" s="1"/>
  <c r="L12" i="8"/>
  <c r="L4" i="8" s="1"/>
  <c r="M12" i="8"/>
  <c r="M4" i="8" s="1"/>
  <c r="N12" i="8"/>
  <c r="N4" i="8" s="1"/>
  <c r="O12" i="8"/>
  <c r="O4" i="8" s="1"/>
  <c r="P12" i="8"/>
  <c r="P4" i="8" s="1"/>
  <c r="Q12" i="8"/>
  <c r="Q4" i="8" s="1"/>
  <c r="R12" i="8"/>
  <c r="R4" i="8" s="1"/>
  <c r="S12" i="8"/>
  <c r="S4" i="8" s="1"/>
  <c r="T12" i="8"/>
  <c r="T4" i="8" s="1"/>
  <c r="U12" i="8"/>
  <c r="U4" i="8" s="1"/>
  <c r="V12" i="8"/>
  <c r="V4" i="8" s="1"/>
  <c r="W12" i="8"/>
  <c r="W4" i="8" s="1"/>
  <c r="X12" i="8"/>
  <c r="X4" i="8" s="1"/>
  <c r="Y12" i="8"/>
  <c r="Y4" i="8" s="1"/>
  <c r="Z12" i="8"/>
  <c r="Z4" i="8" s="1"/>
  <c r="AA12" i="8"/>
  <c r="AA4" i="8" s="1"/>
  <c r="AB12" i="8"/>
  <c r="AB4" i="8" s="1"/>
  <c r="AC12" i="8"/>
  <c r="AC4" i="8" s="1"/>
  <c r="AD12" i="8"/>
  <c r="AD4" i="8" s="1"/>
  <c r="AE12" i="8"/>
  <c r="AE4" i="8" s="1"/>
  <c r="AF12" i="8"/>
  <c r="AF4" i="8" s="1"/>
  <c r="AG12" i="8"/>
  <c r="AG4" i="8" s="1"/>
  <c r="AH12" i="8"/>
  <c r="AH4" i="8" s="1"/>
  <c r="AI12" i="8"/>
  <c r="AI4" i="8" s="1"/>
  <c r="AJ12" i="8"/>
  <c r="AJ4" i="8" s="1"/>
  <c r="AK12" i="8"/>
  <c r="AK4" i="8" s="1"/>
  <c r="AL12" i="8"/>
  <c r="AL4" i="8" s="1"/>
  <c r="AM12" i="8"/>
  <c r="AM4" i="8" s="1"/>
  <c r="AN12" i="8"/>
  <c r="AN4" i="8" s="1"/>
  <c r="AO12" i="8"/>
  <c r="AO4" i="8" s="1"/>
  <c r="AP12" i="8"/>
  <c r="AP4" i="8" s="1"/>
  <c r="AQ12" i="8"/>
  <c r="AQ4" i="8" s="1"/>
  <c r="AR12" i="8"/>
  <c r="AR4" i="8" s="1"/>
  <c r="AS12" i="8"/>
  <c r="AS4" i="8" s="1"/>
  <c r="AT12" i="8"/>
  <c r="AT4" i="8" s="1"/>
  <c r="AU12" i="8"/>
  <c r="AU4" i="8" s="1"/>
  <c r="AV12" i="8"/>
  <c r="AV4" i="8" s="1"/>
  <c r="AW12" i="8"/>
  <c r="AW4" i="8" s="1"/>
  <c r="AX12" i="8"/>
  <c r="AX4" i="8" s="1"/>
  <c r="AY12" i="8"/>
  <c r="AY4" i="8" s="1"/>
  <c r="AZ12" i="8"/>
  <c r="AZ4" i="8" s="1"/>
  <c r="BA12" i="8"/>
  <c r="BA4" i="8" s="1"/>
  <c r="BB12" i="8"/>
  <c r="BB4" i="8" s="1"/>
  <c r="BC12" i="8"/>
  <c r="BC4" i="8" s="1"/>
  <c r="BD12" i="8"/>
  <c r="BD4" i="8" s="1"/>
  <c r="BE12" i="8"/>
  <c r="BE4" i="8" s="1"/>
  <c r="BF12" i="8"/>
  <c r="BF4" i="8" s="1"/>
  <c r="BG12" i="8"/>
  <c r="BG4" i="8" s="1"/>
  <c r="BH12" i="8"/>
  <c r="BH4" i="8" s="1"/>
  <c r="BI12" i="8"/>
  <c r="BI4" i="8" s="1"/>
  <c r="BJ12" i="8"/>
  <c r="BJ4" i="8" s="1"/>
  <c r="BK12" i="8"/>
  <c r="BK4" i="8" s="1"/>
  <c r="BL12" i="8"/>
  <c r="BL4" i="8" s="1"/>
  <c r="BM12" i="8"/>
  <c r="BM4" i="8" s="1"/>
  <c r="BN12" i="8"/>
  <c r="BN4" i="8" s="1"/>
  <c r="BO12" i="8"/>
  <c r="BO4" i="8" s="1"/>
  <c r="BP12" i="8"/>
  <c r="BP4" i="8" s="1"/>
  <c r="BQ12" i="8"/>
  <c r="BQ4" i="8" s="1"/>
  <c r="BR12" i="8"/>
  <c r="BR4" i="8" s="1"/>
  <c r="BS12" i="8"/>
  <c r="BS4" i="8" s="1"/>
  <c r="BT12" i="8"/>
  <c r="BT4" i="8" s="1"/>
  <c r="BU12" i="8"/>
  <c r="BU4" i="8" s="1"/>
  <c r="BV12" i="8"/>
  <c r="BV4" i="8" s="1"/>
  <c r="BW12" i="8"/>
  <c r="BW4" i="8" s="1"/>
  <c r="BX12" i="8"/>
  <c r="BX4" i="8" s="1"/>
  <c r="BY12" i="8"/>
  <c r="BY4" i="8" s="1"/>
  <c r="BZ12" i="8"/>
  <c r="BZ4" i="8" s="1"/>
  <c r="CA12" i="8"/>
  <c r="CA4" i="8" s="1"/>
  <c r="CB12" i="8"/>
  <c r="CB4" i="8" s="1"/>
  <c r="CC12" i="8"/>
  <c r="CC4" i="8" s="1"/>
  <c r="CD12" i="8"/>
  <c r="CD4" i="8" s="1"/>
  <c r="CE12" i="8"/>
  <c r="CE4" i="8" s="1"/>
  <c r="CF12" i="8"/>
  <c r="CF4" i="8" s="1"/>
  <c r="CG12" i="8"/>
  <c r="CG4" i="8" s="1"/>
  <c r="CH12" i="8"/>
  <c r="CH4" i="8" s="1"/>
  <c r="CI12" i="8"/>
  <c r="CI4" i="8" s="1"/>
  <c r="CJ12" i="8"/>
  <c r="CJ4" i="8" s="1"/>
  <c r="CK12" i="8"/>
  <c r="CK4" i="8" s="1"/>
  <c r="CL12" i="8"/>
  <c r="CL4" i="8" s="1"/>
  <c r="CM12" i="8"/>
  <c r="CM4" i="8" s="1"/>
  <c r="CN12" i="8"/>
  <c r="CN4" i="8" s="1"/>
  <c r="CO12" i="8"/>
  <c r="CO4" i="8" s="1"/>
  <c r="CP12" i="8"/>
  <c r="CP4" i="8" s="1"/>
  <c r="CQ12" i="8"/>
  <c r="CQ4" i="8" s="1"/>
  <c r="CR12" i="8"/>
  <c r="CR4" i="8" s="1"/>
  <c r="CS12" i="8"/>
  <c r="CS4" i="8" s="1"/>
  <c r="CT12" i="8"/>
  <c r="CT4" i="8" s="1"/>
  <c r="CU12" i="8"/>
  <c r="CU4" i="8" s="1"/>
  <c r="CV12" i="8"/>
  <c r="CV4" i="8" s="1"/>
  <c r="CW12" i="8"/>
  <c r="CW4" i="8" s="1"/>
  <c r="CX12" i="8"/>
  <c r="CX4" i="8" s="1"/>
  <c r="CY12" i="8"/>
  <c r="CY4" i="8" s="1"/>
  <c r="CZ12" i="8"/>
  <c r="CZ4" i="8" s="1"/>
  <c r="DA12" i="8"/>
  <c r="DA4" i="8" s="1"/>
  <c r="DB12" i="8"/>
  <c r="DB4" i="8" s="1"/>
  <c r="DC12" i="8"/>
  <c r="DC4" i="8" s="1"/>
  <c r="DD12" i="8"/>
  <c r="DD4" i="8" s="1"/>
  <c r="DE12" i="8"/>
  <c r="DE4" i="8" s="1"/>
  <c r="DF12" i="8"/>
  <c r="DF4" i="8" s="1"/>
  <c r="DG12" i="8"/>
  <c r="DG4" i="8" s="1"/>
  <c r="DH12" i="8"/>
  <c r="DH4" i="8" s="1"/>
  <c r="DI12" i="8"/>
  <c r="DI4" i="8" s="1"/>
  <c r="DJ12" i="8"/>
  <c r="DJ4" i="8" s="1"/>
  <c r="DK12" i="8"/>
  <c r="DK4" i="8" s="1"/>
  <c r="DL12" i="8"/>
  <c r="DL4" i="8" s="1"/>
  <c r="DM12" i="8"/>
  <c r="DM4" i="8" s="1"/>
  <c r="DN12" i="8"/>
  <c r="DN4" i="8" s="1"/>
  <c r="DO12" i="8"/>
  <c r="DO4" i="8" s="1"/>
  <c r="DP12" i="8"/>
  <c r="DP4" i="8" s="1"/>
  <c r="DQ12" i="8"/>
  <c r="DQ4" i="8" s="1"/>
  <c r="DR12" i="8"/>
  <c r="DR4" i="8" s="1"/>
  <c r="DS12" i="8"/>
  <c r="DS4" i="8" s="1"/>
  <c r="DT12" i="8"/>
  <c r="DT4" i="8" s="1"/>
  <c r="DU12" i="8"/>
  <c r="DU4" i="8" s="1"/>
  <c r="DV12" i="8"/>
  <c r="DV4" i="8" s="1"/>
  <c r="DW12" i="8"/>
  <c r="DW4" i="8" s="1"/>
  <c r="DX12" i="8"/>
  <c r="DX4" i="8" s="1"/>
  <c r="DY12" i="8"/>
  <c r="DY4" i="8" s="1"/>
  <c r="DZ12" i="8"/>
  <c r="DZ4" i="8" s="1"/>
  <c r="EA12" i="8"/>
  <c r="EA4" i="8" s="1"/>
  <c r="EB12" i="8"/>
  <c r="EB4" i="8" s="1"/>
  <c r="EC12" i="8"/>
  <c r="EC4" i="8" s="1"/>
  <c r="ED12" i="8"/>
  <c r="ED4" i="8" s="1"/>
  <c r="EE12" i="8"/>
  <c r="EE4" i="8" s="1"/>
  <c r="EF12" i="8"/>
  <c r="EF4" i="8" s="1"/>
  <c r="EG12" i="8"/>
  <c r="EG4" i="8" s="1"/>
  <c r="EH12" i="8"/>
  <c r="EH4" i="8" s="1"/>
  <c r="EI12" i="8"/>
  <c r="EI4" i="8" s="1"/>
  <c r="EJ12" i="8"/>
  <c r="EJ4" i="8" s="1"/>
  <c r="EK12" i="8"/>
  <c r="EK4" i="8" s="1"/>
  <c r="EL12" i="8"/>
  <c r="EL4" i="8" s="1"/>
  <c r="EM12" i="8"/>
  <c r="EM4" i="8" s="1"/>
  <c r="EN12" i="8"/>
  <c r="EN4" i="8" s="1"/>
  <c r="EO12" i="8"/>
  <c r="EO4" i="8" s="1"/>
  <c r="EP12" i="8"/>
  <c r="EP4" i="8" s="1"/>
  <c r="EQ12" i="8"/>
  <c r="EQ4" i="8" s="1"/>
  <c r="ER12" i="8"/>
  <c r="ER4" i="8" s="1"/>
  <c r="ES12" i="8"/>
  <c r="ES4" i="8" s="1"/>
  <c r="ET12" i="8"/>
  <c r="ET4" i="8" s="1"/>
  <c r="EU12" i="8"/>
  <c r="EU4" i="8" s="1"/>
  <c r="EV12" i="8"/>
  <c r="EV4" i="8" s="1"/>
  <c r="EW12" i="8"/>
  <c r="EW4" i="8" s="1"/>
  <c r="EX12" i="8"/>
  <c r="EX4" i="8" s="1"/>
  <c r="EY12" i="8"/>
  <c r="EY4" i="8" s="1"/>
  <c r="EZ12" i="8"/>
  <c r="EZ4" i="8" s="1"/>
  <c r="FA12" i="8"/>
  <c r="FA4" i="8" s="1"/>
  <c r="FB12" i="8"/>
  <c r="FB4" i="8" s="1"/>
  <c r="FC12" i="8"/>
  <c r="FC4" i="8" s="1"/>
  <c r="FD12" i="8"/>
  <c r="FD4" i="8" s="1"/>
  <c r="FE12" i="8"/>
  <c r="FE4" i="8" s="1"/>
  <c r="FF12" i="8"/>
  <c r="FF4" i="8" s="1"/>
  <c r="FG12" i="8"/>
  <c r="FG4" i="8" s="1"/>
  <c r="FH12" i="8"/>
  <c r="FH4" i="8" s="1"/>
  <c r="FI12" i="8"/>
  <c r="FI4" i="8" s="1"/>
  <c r="FJ12" i="8"/>
  <c r="FJ4" i="8" s="1"/>
  <c r="FK12" i="8"/>
  <c r="FK4" i="8" s="1"/>
  <c r="FL12" i="8"/>
  <c r="FL4" i="8" s="1"/>
  <c r="FM12" i="8"/>
  <c r="FM4" i="8" s="1"/>
  <c r="FN12" i="8"/>
  <c r="FN4" i="8" s="1"/>
  <c r="FO12" i="8"/>
  <c r="FO4" i="8" s="1"/>
  <c r="FP12" i="8"/>
  <c r="FP4" i="8" s="1"/>
  <c r="FQ12" i="8"/>
  <c r="FQ4" i="8" s="1"/>
  <c r="FR12" i="8"/>
  <c r="FR4" i="8" s="1"/>
  <c r="FS12" i="8"/>
  <c r="FS4" i="8" s="1"/>
  <c r="FT12" i="8"/>
  <c r="FT4" i="8" s="1"/>
  <c r="FU12" i="8"/>
  <c r="FU4" i="8" s="1"/>
  <c r="FV12" i="8"/>
  <c r="FV4" i="8" s="1"/>
  <c r="FW12" i="8"/>
  <c r="FW4" i="8" s="1"/>
  <c r="FX12" i="8"/>
  <c r="FX4" i="8" s="1"/>
  <c r="FY12" i="8"/>
  <c r="FY4" i="8" s="1"/>
  <c r="FZ12" i="8"/>
  <c r="FZ4" i="8" s="1"/>
  <c r="GA12" i="8"/>
  <c r="GA4" i="8" s="1"/>
  <c r="GB12" i="8"/>
  <c r="GB4" i="8" s="1"/>
  <c r="GC12" i="8"/>
  <c r="GC4" i="8" s="1"/>
  <c r="GD12" i="8"/>
  <c r="GD4" i="8" s="1"/>
  <c r="GE12" i="8"/>
  <c r="GE4" i="8" s="1"/>
  <c r="GF12" i="8"/>
  <c r="GF4" i="8" s="1"/>
  <c r="GG12" i="8"/>
  <c r="GG4" i="8" s="1"/>
  <c r="GH12" i="8"/>
  <c r="GH4" i="8" s="1"/>
  <c r="GI12" i="8"/>
  <c r="GI4" i="8" s="1"/>
  <c r="GJ12" i="8"/>
  <c r="GJ4" i="8" s="1"/>
  <c r="GK12" i="8"/>
  <c r="GK4" i="8" s="1"/>
  <c r="GL12" i="8"/>
  <c r="GL4" i="8" s="1"/>
  <c r="GM12" i="8"/>
  <c r="GM4" i="8" s="1"/>
  <c r="GN12" i="8"/>
  <c r="GN4" i="8" s="1"/>
  <c r="GO12" i="8"/>
  <c r="GO4" i="8" s="1"/>
  <c r="GP12" i="8"/>
  <c r="GP4" i="8" s="1"/>
  <c r="GQ12" i="8"/>
  <c r="GQ4" i="8" s="1"/>
  <c r="GR12" i="8"/>
  <c r="GR4" i="8" s="1"/>
  <c r="GS12" i="8"/>
  <c r="GS4" i="8" s="1"/>
  <c r="GT12" i="8"/>
  <c r="GT4" i="8" s="1"/>
  <c r="GU12" i="8"/>
  <c r="GU4" i="8" s="1"/>
  <c r="GV12" i="8"/>
  <c r="GV4" i="8" s="1"/>
  <c r="GW12" i="8"/>
  <c r="GW4" i="8" s="1"/>
  <c r="GX12" i="8"/>
  <c r="GX4" i="8" s="1"/>
  <c r="GY12" i="8"/>
  <c r="GY4" i="8" s="1"/>
  <c r="GZ12" i="8"/>
  <c r="GZ4" i="8" s="1"/>
  <c r="HA12" i="8"/>
  <c r="HA4" i="8" s="1"/>
  <c r="HB12" i="8"/>
  <c r="HB4" i="8" s="1"/>
  <c r="HC12" i="8"/>
  <c r="HC4" i="8" s="1"/>
  <c r="HD12" i="8"/>
  <c r="HD4" i="8" s="1"/>
  <c r="HE12" i="8"/>
  <c r="HE4" i="8" s="1"/>
  <c r="HF12" i="8"/>
  <c r="HF4" i="8" s="1"/>
  <c r="HG12" i="8"/>
  <c r="HG4" i="8" s="1"/>
  <c r="HH12" i="8"/>
  <c r="HH4" i="8" s="1"/>
  <c r="HI12" i="8"/>
  <c r="HI4" i="8" s="1"/>
  <c r="HJ12" i="8"/>
  <c r="HJ4" i="8" s="1"/>
  <c r="HK12" i="8"/>
  <c r="HK4" i="8" s="1"/>
  <c r="HL12" i="8"/>
  <c r="HL4" i="8" s="1"/>
  <c r="HM12" i="8"/>
  <c r="HM4" i="8" s="1"/>
  <c r="HN12" i="8"/>
  <c r="HN4" i="8" s="1"/>
  <c r="HO12" i="8"/>
  <c r="HO4" i="8" s="1"/>
  <c r="HP12" i="8"/>
  <c r="HP4" i="8" s="1"/>
  <c r="HQ12" i="8"/>
  <c r="HQ4" i="8" s="1"/>
  <c r="HR12" i="8"/>
  <c r="HR4" i="8" s="1"/>
  <c r="HS12" i="8"/>
  <c r="HS4" i="8" s="1"/>
  <c r="HT12" i="8"/>
  <c r="HT4" i="8" s="1"/>
  <c r="HU12" i="8"/>
  <c r="HU4" i="8" s="1"/>
  <c r="HV12" i="8"/>
  <c r="HV4" i="8" s="1"/>
  <c r="HW12" i="8"/>
  <c r="HW4" i="8" s="1"/>
  <c r="HX12" i="8"/>
  <c r="HX4" i="8" s="1"/>
  <c r="HY12" i="8"/>
  <c r="HY4" i="8" s="1"/>
  <c r="HZ12" i="8"/>
  <c r="HZ4" i="8" s="1"/>
  <c r="IA12" i="8"/>
  <c r="IA4" i="8" s="1"/>
  <c r="IB12" i="8"/>
  <c r="IB4" i="8" s="1"/>
  <c r="IC12" i="8"/>
  <c r="IC4" i="8" s="1"/>
  <c r="ID12" i="8"/>
  <c r="ID4" i="8" s="1"/>
  <c r="IE12" i="8"/>
  <c r="IE4" i="8" s="1"/>
  <c r="IF12" i="8"/>
  <c r="IF4" i="8" s="1"/>
  <c r="IG12" i="8"/>
  <c r="IG4" i="8" s="1"/>
  <c r="IH12" i="8"/>
  <c r="IH4" i="8" s="1"/>
  <c r="II12" i="8"/>
  <c r="II4" i="8" s="1"/>
  <c r="IJ12" i="8"/>
  <c r="IJ4" i="8" s="1"/>
  <c r="IK12" i="8"/>
  <c r="IK4" i="8" s="1"/>
  <c r="IL12" i="8"/>
  <c r="IL4" i="8" s="1"/>
  <c r="IM12" i="8"/>
  <c r="IM4" i="8" s="1"/>
  <c r="IN12" i="8"/>
  <c r="IN4" i="8" s="1"/>
  <c r="IO12" i="8"/>
  <c r="IO4" i="8" s="1"/>
  <c r="IP12" i="8"/>
  <c r="IP4" i="8" s="1"/>
  <c r="IQ12" i="8"/>
  <c r="IQ4" i="8" s="1"/>
  <c r="IR12" i="8"/>
  <c r="IR4" i="8" s="1"/>
  <c r="IS12" i="8"/>
  <c r="IS4" i="8" s="1"/>
  <c r="IT12" i="8"/>
  <c r="IT4" i="8" s="1"/>
  <c r="IU12" i="8"/>
  <c r="IU4" i="8" s="1"/>
  <c r="D12" i="8"/>
  <c r="D4" i="8" s="1"/>
  <c r="IA22" i="8"/>
  <c r="EF19" i="8"/>
  <c r="AE19" i="8"/>
  <c r="AI20" i="7"/>
  <c r="P9" i="3"/>
  <c r="G7" i="3"/>
  <c r="AT5" i="3"/>
  <c r="AS5" i="3"/>
  <c r="AR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</calcChain>
</file>

<file path=xl/sharedStrings.xml><?xml version="1.0" encoding="utf-8"?>
<sst xmlns="http://schemas.openxmlformats.org/spreadsheetml/2006/main" count="29323" uniqueCount="277">
  <si>
    <t>No</t>
  </si>
  <si>
    <t>2020 DB 이슈</t>
  </si>
  <si>
    <t>데이터 수정
1) 1604053(2017년) - [사-1(무료/할인제공), 환-1(재사용)]
2) 1604056(2017년) - [사회서비스성과, 고용성과]
3) 1808154(2019년) - [사회성과, 사회서비스성과, 사-1(무료/할인제공)]</t>
  </si>
  <si>
    <t>2021 DB 이슈</t>
  </si>
  <si>
    <r>
      <rPr>
        <sz val="9"/>
        <color theme="1"/>
        <rFont val="Malgun Gothic"/>
        <family val="3"/>
        <charset val="129"/>
      </rPr>
      <t xml:space="preserve">데이터 수정: 2022-10-25
1) 1510044(2015년) - 측정 제외 → 측정 유예
2) 1608093(2016년) - 측정 제외 → 협약 종료
3) 1510048(2017년) - 측정 제외 </t>
    </r>
    <r>
      <rPr>
        <sz val="9"/>
        <color theme="1"/>
        <rFont val="맑은 고딕"/>
        <family val="3"/>
        <charset val="129"/>
      </rPr>
      <t>→ 협약 해지</t>
    </r>
    <r>
      <rPr>
        <sz val="9"/>
        <color theme="1"/>
        <rFont val="맑은 고딕"/>
        <family val="3"/>
        <charset val="129"/>
      </rPr>
      <t xml:space="preserve">
4) 1608067(2017년) - 측정 제외 → 협약 종료
5) 1608093(2017년) - 측정 제외 → 협약 종료
3) 1510008(2018년) - 협약 종료 → 협약 해지
7) 1510020(2018년) - "-" → 측정 제외
4) 1510037(2018년) - 협약 종료 → 협약 해지
5) 1510041(2018년) - 협약 종료 → 협약 해지
6) 1510048(2018년) - 측정 제외 → 협약 해지
7) 1608093(2018년) - 측정 제외 → 협약 종료
8) 1810170(2018년) - "-" → 측정(무성과)
9) 1810180(2018년) - "-" → 측정(무성과)
10) 1810188(2018년) - "-" → 측정(무성과)
11) 1510008(2019년) - 협약 종료 → 협약 해지
12) 1510037(2019년) - 협약 종료 → 협약 해지
13) 1510041(2019년) - 협약 종료 → 협약 해지
14) 1510048(2019년) - 협약 종료 → 협약 해지
15) 1604053(2019년) - 협약 종료 → 협약 해지
16) 1810168(2019년) - 측정 제외 → 측정(무성과)
17) 1810169(2019년) - 측정 제외 → 측정(무성과)
18) 1810171(2019년) - 측정 제외 → 측정(무성과)
19) 1810173(2019년) - 측정 제외 → 측정(무성과)
20) 1810177(2019년) - 측정 제외 → 측정(무성과)
21) 1810178(2019년) - 측정 제외 → 측정(무성과)
22) 1810180(2019년) - 측정 제외 → 측정(무성과)
23) 1810181(2019년) - 측정 제외 → 측정(무성과)
24) 1810182(2019년) - 측정 제외 → 측정(무성과)
25) 1810185(2019년) - 측정 제외 → 측정(무성과)
26) 1810188(2019년) - 측정 제외 → 측정(무성과)
27) 1510008(2020년) - 협약 종료 → 협약 해지
28) 1510020(2020년) - 협약 종료 → 협약 해지
29) 1510041(2020년) - 협약 종료 → 협약 해지
30) 1608067(2020년) - 협약 해지 → 협약 종료
31) 1810169(2020년) - "-" → 측정(무성과)
32) 1810170(2020년) - "-" → 측정(무성과)
33) 1810171(2020년) - "-" → 측정(무성과)
34) 1810175(2019년) - "-" → 측정(무성과)
35) 1810177(2019년) - "-" → 측정(무성과)
36) 1810178(2019년) - "-" → 측정(무성과)
37) 1810180(2019년) - "-" → 측정(무성과)
38) 1810181(2019년) - "-" → 측정(무성과)
39) 1810182(2019년) - "-" → 측정(무성과)
40) 1810185(2019년) - "-" → 측정(무성과)
41) 1810188(2019년) - "-" → 측정(무성과)
42) 1909192(2020년) - 협약 해지 → 협약 종료
43) 2010231(2020년) - 미협약 → 협약 종료(미협약)
44) 2010237(2020년) - 협약 해지 → 협약 종료
45) 2010256(2020년) - 미협약 → 협약 종료(미협약)
46) 2010263(2020년) - 미협약 → 협약 종료(미협약)
47) 2011274(2020년) - 협약 해지 → 협약 종료
48) 1510008(2021년) - 협약 종료 → 협약 해지
49) 1510019(2021년) - 협약 종료 → 협약 종료(미협약)
50) 1510020(2021년) - 협약 종료 → 협약 해지
51) 1510024(2021년) - "-" → 측정(무성과)
52) 1510030(2021년) - 협약 종료 → 협약 종료(미협약)
53) 1510031(2021년) - "-" → 측정(무성과)
54) 1510037(2021년) - 협약 종료 → 협약 해지
55) 1510041(2021년) - 협약 종료 → 협약 해지
56) 1510044(2021년) - 협약 종료 → 협약 종료(미협약)
57) 1510048(2021년) - 협약 종료 → 협약 해지
58) 1604053(2021년) - 협약 종료 → 협약 해지
59) 1610064(2021년) - "-" → 측정(무성과)
60) 1610095(2021년) - 협약 종료 → 협약 종료(미협약)
61) 1610103(2021년) - "-" → 측정(무성과)
62) 1610104(2021년) - "-" → 측정(무성과)
63) 1810169(2021년) - 협약 종료 → 협약 해지(미협약)
64) 1810170(2021년) - "-" → 측정(무성과)
65) 1810171(2021년) - "-" → 측정(무성과)
66) 1810177(2021년) - "-" → 측정(무성과)
67) 1810178(2021년) - "-" → 측정(무성과)
68) 1810180(2021년) - 협약 종료 → 협약 해지
69) 1810181(2021년) - "-" → 측정(무성과)
70) 1810182(2021년) - "-" → 측정(무성과)
71) 1810185(2021년) - 협약 종료 → 협약 해지(미협약)
72) 1810188(2021년) - 협약 종료 → 협약 해지(미협약)
73) 2010231(2021년) - 협약 종료 → 협약 종료(미협약)
74) 2010253(2021년) -  "-" → 측정(무성과)
75) 2010256(2021년) - 협약 종료 → 협약 종료(미협약)
76) 2010263(2021년) - 협약 종료 → 협약 종료(미협약)
77) 2010267(2021년) -  "-" → 측정(무성과)
78) 2010293(2021년) -  "-" → 측정(무성과)
79) 2010297(2021년) -  "-" → 측정(무성과)
80) 2010317(2021년) -  "-" → 측정(무성과)</t>
    </r>
  </si>
  <si>
    <t>2022 DB 이슈</t>
  </si>
  <si>
    <t>데이터 수정: 2023-09-28
1) 1510008(2018-2021) - 협약 해지 → 협약 종료
2) 1510020(2020-2021) - 협약 해지 → 협약 종료
3) 1510041(2018-2021) - 협약 해지 → 협약 종료
4) 1608067(2017-2021) - 협약 종료 → 협약 해지
5) 1810169(2021) - 협약 해지 → 협약 종료
6) 1810185(2021) - 협약 해지 → 협약 종료
7) 1810188(2021) - 협약 해지 → 협약 종료</t>
  </si>
  <si>
    <t>데이터 수정: 2023-11-23
1) '환-4(친환경)대체재료', '환-5(친환경)프로세스' → '환-4(친환경재료/공정)'
2) '환-6(생태계복원)' → '환-5(생태계복원)'</t>
  </si>
  <si>
    <t>codebook_SV 탭 수정: 2023-11-23
1) '사회성과 시뮬레이션' 설명 수정
2) '사회성과(인센티브 지급 기준)' 설명 추가
3) '인센티브' 설명 수정</t>
  </si>
  <si>
    <t>데이터 수정: 2023-11-23
1) 2016년~2022년 변수명 변경 - '사회성과' → '사회성과(양적)'
2) 2022년 '사회성과(인센티브 지급 기준)' 변수 및 변수값 추가
3) 2022년 '고용성과' 변수값 수정 - '0' → 외부지원금을 제외한 성과 값
4) 2022년 '환경성과' 변수값 수정 - '0' → 외부지원금을 제외한 성과 값
5) '6)' &amp; '7)'에 따라 2022년 '사회성과(양적)' 변수값 수정
6) 1510021(2021) - '사회성과(양적)', '사회서비스성과' 수정</t>
  </si>
  <si>
    <t>데이터 수정: 2023-11-29
1) 1510027 - 사회생태계성과 값 삭제</t>
  </si>
  <si>
    <t>변수명</t>
  </si>
  <si>
    <t>설명</t>
  </si>
  <si>
    <t>ID</t>
  </si>
  <si>
    <t>codebook_SPC의 ID와 동일함</t>
  </si>
  <si>
    <t>사회성과 시뮬레이션</t>
  </si>
  <si>
    <t>참여시작 연도 직전 연도에 시뮬레이션 값이 기록되어 있으나, 사회성과인센티브사무국에서 검증한 값은 아님. 
따라서 참여시작 연도와 직전 연도의 값이 큰 차이를 보일 수 있음. 기업이 입력하지 않은 경우도 있음.
2021년부터 시뮬레이션 미실시</t>
  </si>
  <si>
    <t>사회성과(양적)</t>
  </si>
  <si>
    <t>2016년이후 부터는 양적 사회성과만 존재함(사회성과 총합 대체)</t>
  </si>
  <si>
    <t>사회성과(질적)</t>
  </si>
  <si>
    <t>2015년에만 측정함. 화폐가치로 환산할 수 없는 사회성과(예: 고용안정성, 개인성장성, 수혜자의 삶의 질 변화)를 보완하고자 함. 수혜대상에게 미치는 영향이 지속적이고 직접적인 경우에 한하여 양적성과를 보완하는 수준에서 측정.  그러나 측정의 모호함으로 인해 2016년부터는 질적성과를 측정하지 않음.</t>
  </si>
  <si>
    <t>사회성과(총합)</t>
  </si>
  <si>
    <t>양적 사회성과와 질적 사회성과의 합</t>
  </si>
  <si>
    <t>고용성과와 환경성과는 외부지원금을 제외한 값을 성과로 간주하므로 측정한 성과값보다 외부지원금이 크면 음의 값(-)으로 산출됨. 다만, 이는 (-) 성과 개념이 아니라 이미 과보상 받은 성과이므로 인센티브 산정시에는 '0(이미 보상을 받았다는 의미)'으로 간주함. 따라서 4가지 사회성과 합산시, (-)값은 0으로 처리하여 더하므로, '사회성과(양적)'와 '사회성과(인센티브 지급기준)'은 외부지원금 규모에 따라 다를 수 있음
* 2020년 측정 값부터 적용</t>
  </si>
  <si>
    <t>변경 여부</t>
  </si>
  <si>
    <t>사회성과 측정방식이 전년도와 비교하여 달라졌는지를 나타냄(1: 변경 / 2: 불변)</t>
  </si>
  <si>
    <t>변경 분류</t>
  </si>
  <si>
    <t>변경된 사회성과 측정방식 분류</t>
  </si>
  <si>
    <t>변경 내역</t>
  </si>
  <si>
    <t>변경된 사회성과 측정방식 내역</t>
  </si>
  <si>
    <t>사회서비스성과(양적)</t>
  </si>
  <si>
    <t>사-1
(무료/할인제공)</t>
  </si>
  <si>
    <t>사-2
(추가생산요소투입)</t>
  </si>
  <si>
    <t>사-질적 성과</t>
  </si>
  <si>
    <t>고용성과(양적)</t>
  </si>
  <si>
    <t>고-1
(직접고용)</t>
  </si>
  <si>
    <t>고-2
(경과성일자리)</t>
  </si>
  <si>
    <t>고-3
(고용돌봄성과)</t>
  </si>
  <si>
    <t>고-질적 성과</t>
  </si>
  <si>
    <t>고-외부지원금</t>
  </si>
  <si>
    <t>인센티브 계산시 성과에서 제외되는 외부지원금</t>
  </si>
  <si>
    <t>환경성과</t>
  </si>
  <si>
    <t>환-1
(재사용)</t>
  </si>
  <si>
    <t>환-2
(재제조)</t>
  </si>
  <si>
    <t>환-3
(재활용)</t>
  </si>
  <si>
    <t>환-4(친환경)대체재료</t>
  </si>
  <si>
    <t>환-5(친환경)프로세스</t>
  </si>
  <si>
    <t>환-6(생태계 복원)</t>
  </si>
  <si>
    <t>환-외부지원금</t>
  </si>
  <si>
    <t>사회생태계성과</t>
  </si>
  <si>
    <t>생-1
소농거래</t>
  </si>
  <si>
    <t>생-2
공정무역(농업)</t>
  </si>
  <si>
    <t>생-3추가가격지불</t>
  </si>
  <si>
    <t>생-4
공정무역(비농업)</t>
  </si>
  <si>
    <t>생-5
공정여행</t>
  </si>
  <si>
    <t>생-6
크라우드펀딩</t>
  </si>
  <si>
    <t>생-7
창업지원</t>
  </si>
  <si>
    <t>생-8
신규거래기회</t>
  </si>
  <si>
    <t>생-9
신진작가거래</t>
  </si>
  <si>
    <t>생-10
공익활동조직지원</t>
  </si>
  <si>
    <t>생-11
지역문제해결</t>
  </si>
  <si>
    <t>생-12불공정거래예방</t>
  </si>
  <si>
    <t>2017년도부터 측정함</t>
  </si>
  <si>
    <t>인센티브</t>
  </si>
  <si>
    <t>2015
측정</t>
  </si>
  <si>
    <t>sv_simul</t>
  </si>
  <si>
    <t>2014 사회성과 시뮬레이션</t>
  </si>
  <si>
    <t>기업 미입력</t>
  </si>
  <si>
    <t>sv_total</t>
  </si>
  <si>
    <t>측정 유예</t>
  </si>
  <si>
    <t>sv15_quali</t>
  </si>
  <si>
    <t>sv15_total</t>
  </si>
  <si>
    <t>sv_ss_t</t>
  </si>
  <si>
    <t>-</t>
  </si>
  <si>
    <t>sv_ss1</t>
  </si>
  <si>
    <t>sv_ss2</t>
  </si>
  <si>
    <t>sv15_ss_quali</t>
  </si>
  <si>
    <t>사회서비스성과(질적)</t>
  </si>
  <si>
    <t>sv_emp_t</t>
  </si>
  <si>
    <t>sv_emp1</t>
  </si>
  <si>
    <t>sv_emp2</t>
  </si>
  <si>
    <t>sv_emp3</t>
  </si>
  <si>
    <t>sv_emp_extfund</t>
  </si>
  <si>
    <t>sv15_emp_quali</t>
  </si>
  <si>
    <t>고용성과(질적)</t>
  </si>
  <si>
    <t>sv_env_t</t>
  </si>
  <si>
    <t>sv_env1</t>
  </si>
  <si>
    <t>sv_env2</t>
  </si>
  <si>
    <t>sv_env3</t>
  </si>
  <si>
    <t>sv_env4</t>
  </si>
  <si>
    <t>환-4
(친환경재료/공정)</t>
  </si>
  <si>
    <t>sv_env5</t>
  </si>
  <si>
    <t>환-5
(생태계 복원)</t>
  </si>
  <si>
    <t>sv_env_extfund</t>
  </si>
  <si>
    <t>sv_seco_t</t>
  </si>
  <si>
    <t>sv_seco1</t>
  </si>
  <si>
    <t>sv_seco2</t>
  </si>
  <si>
    <t>sv_seco3</t>
  </si>
  <si>
    <t>생-3.
추가가격지불</t>
  </si>
  <si>
    <t>sv_seco4</t>
  </si>
  <si>
    <t>sv_seco5</t>
  </si>
  <si>
    <t>sv_seco6</t>
  </si>
  <si>
    <t>sv_seco7</t>
  </si>
  <si>
    <t>sv_seco8</t>
  </si>
  <si>
    <t>sv_seco9</t>
  </si>
  <si>
    <t>sv_seco10</t>
  </si>
  <si>
    <t>sv_seco11</t>
  </si>
  <si>
    <t>sv_incentive</t>
  </si>
  <si>
    <t>2016
측정</t>
  </si>
  <si>
    <t>2015 사회성과 시뮬레이션</t>
  </si>
  <si>
    <t>협약 종료</t>
  </si>
  <si>
    <t>sv_method1</t>
  </si>
  <si>
    <t>15-16 변경 여부
(O=1. X=2)</t>
  </si>
  <si>
    <t>sv_method2_a</t>
  </si>
  <si>
    <t>15-16 변경 분류</t>
  </si>
  <si>
    <t>측정지표 추가</t>
  </si>
  <si>
    <t>sv_method3</t>
  </si>
  <si>
    <t>15-16 변경 내역</t>
  </si>
  <si>
    <t>고용-3 성과인정</t>
  </si>
  <si>
    <t>생태계-8 성과인정</t>
  </si>
  <si>
    <t>고용-1 성과인정</t>
  </si>
  <si>
    <t>환경-1~3 성과인정</t>
  </si>
  <si>
    <t>고용-3, 환경-1 성과인정</t>
  </si>
  <si>
    <t>사회서비스성과</t>
  </si>
  <si>
    <t>고용성과</t>
  </si>
  <si>
    <t xml:space="preserve">                         -</t>
  </si>
  <si>
    <t>2017
측정</t>
  </si>
  <si>
    <t>2016 사회성과 시뮬레이션</t>
  </si>
  <si>
    <t>협약 해지</t>
  </si>
  <si>
    <t>16-17 변경 여부
(O=1. X=2)</t>
  </si>
  <si>
    <t>16-17 변경 분류</t>
  </si>
  <si>
    <t>측정 정교화</t>
  </si>
  <si>
    <t>측정지표 추가, 측정 정교화</t>
  </si>
  <si>
    <t xml:space="preserve">측정지표 추가 </t>
  </si>
  <si>
    <t>16-17  변경 내역</t>
  </si>
  <si>
    <t>교육 성과 불인정</t>
  </si>
  <si>
    <t>환경-4-3 성과인정</t>
  </si>
  <si>
    <t>프록시 변경</t>
  </si>
  <si>
    <t>기여분 반영</t>
  </si>
  <si>
    <t>환경-2-2 성과 추가</t>
  </si>
  <si>
    <t xml:space="preserve">                   -</t>
  </si>
  <si>
    <t xml:space="preserve">                    -</t>
  </si>
  <si>
    <t xml:space="preserve"> - </t>
  </si>
  <si>
    <t xml:space="preserve">                  -</t>
  </si>
  <si>
    <t>sv_seco12</t>
  </si>
  <si>
    <t>2018
측정</t>
  </si>
  <si>
    <t>2017 사회성과 시뮬레이션</t>
  </si>
  <si>
    <t>서울시 자체선발로 시뮬레이션 미실시</t>
  </si>
  <si>
    <t>측정 제외</t>
  </si>
  <si>
    <t>측정(무성과)</t>
  </si>
  <si>
    <t>17-18 변경 여부(O=1. X=2)</t>
  </si>
  <si>
    <t>17-18 변경 분류</t>
  </si>
  <si>
    <t>측정 대상 추가</t>
  </si>
  <si>
    <t>측정지표 삭제</t>
  </si>
  <si>
    <t>17-18 변경 내역</t>
  </si>
  <si>
    <t>예방적 진료 범위 명확화</t>
  </si>
  <si>
    <t>위탁사업 측정 범위 포함</t>
  </si>
  <si>
    <t>소농비율 적용</t>
  </si>
  <si>
    <t>사회서비스 2 성과 제외</t>
  </si>
  <si>
    <t>기여율 적용방식 변경</t>
  </si>
  <si>
    <t>측정식 변경</t>
  </si>
  <si>
    <t>2019
측정</t>
  </si>
  <si>
    <t>2018 사회성과 시뮬레이션</t>
  </si>
  <si>
    <t>측정제외</t>
  </si>
  <si>
    <t>18-19 변경 여부(O=1. X=2)</t>
  </si>
  <si>
    <t>18-19 변경 분류</t>
  </si>
  <si>
    <t>측정대상 추가, 측정 정교화</t>
  </si>
  <si>
    <t>측정대상 추가</t>
  </si>
  <si>
    <t>18-19 변경 내역</t>
  </si>
  <si>
    <t>사회서비스 기준 조정</t>
  </si>
  <si>
    <t>국내 산업별 부가가치율 변경</t>
  </si>
  <si>
    <t>전기전자 재사용/재제조 시장화율 적용, 플라스틱 재활용 기여율 적용</t>
  </si>
  <si>
    <t>사회서비스 지표 적용</t>
  </si>
  <si>
    <t>단순 현금 기부 제외</t>
  </si>
  <si>
    <t>전기전자 재사용/재제조 시장화율 적용</t>
  </si>
  <si>
    <t>취약계층 비율 조정</t>
  </si>
  <si>
    <t>의료사협 자원봉사 성과 추가</t>
  </si>
  <si>
    <t>시장프록시 조정</t>
  </si>
  <si>
    <t>플라스틱 재활용 기여율 적용</t>
  </si>
  <si>
    <t>할인/무료 성과 정교화</t>
  </si>
  <si>
    <t>예방적 의료 성과 포함</t>
  </si>
  <si>
    <t>환경성과-플라스틱재활용기여율</t>
  </si>
  <si>
    <t>기부 성과</t>
  </si>
  <si>
    <t>측정식변경-도로보수비용범위확장 및 제설제의 도로부식률 적용</t>
  </si>
  <si>
    <t>proxy 변경 - 강사 이전소득을 최저임금에서 동종업계 평균으로 상승 수정</t>
  </si>
  <si>
    <t>금융 신규산식 개발</t>
  </si>
  <si>
    <t>2020
측정</t>
  </si>
  <si>
    <t>2020 사회성과 시뮬레이션</t>
  </si>
  <si>
    <t>협약 종료(미협약)</t>
  </si>
  <si>
    <t>19-20 변경 여부(O=1. X=2)</t>
  </si>
  <si>
    <t>19-20 변경 분류</t>
  </si>
  <si>
    <t>19-20 변경 내역</t>
  </si>
  <si>
    <t>고용성과 프록시 추가</t>
  </si>
  <si>
    <t>환경성과 보정</t>
  </si>
  <si>
    <t>문화예술기업 부가가치율 변경</t>
  </si>
  <si>
    <t>사회서비스 보정</t>
  </si>
  <si>
    <t>2021
측정</t>
  </si>
  <si>
    <t>20-21 변경 여부(O=1. X=2)</t>
  </si>
  <si>
    <t>20-21 변경 분류</t>
  </si>
  <si>
    <t>20-21 변경 내역</t>
  </si>
  <si>
    <t/>
  </si>
  <si>
    <t>2022
측정</t>
  </si>
  <si>
    <t>sv_total_incentive</t>
  </si>
  <si>
    <t>21-22 변경 여부(O=1. X=2)</t>
  </si>
  <si>
    <t>환-5(생태계 복원)</t>
  </si>
  <si>
    <t xml:space="preserve">  </t>
  </si>
  <si>
    <t>환경성과 인센티브 지급기준</t>
    <phoneticPr fontId="11" type="noConversion"/>
  </si>
  <si>
    <t>협약 해지</t>
    <phoneticPr fontId="11" type="noConversion"/>
  </si>
  <si>
    <t>측정 제외</t>
    <phoneticPr fontId="11" type="noConversion"/>
  </si>
  <si>
    <t>협약 종료</t>
    <phoneticPr fontId="11" type="noConversion"/>
  </si>
  <si>
    <t>측정(무성과)</t>
    <phoneticPr fontId="11" type="noConversion"/>
  </si>
  <si>
    <t>2023 DB 이슈</t>
    <phoneticPr fontId="11" type="noConversion"/>
  </si>
  <si>
    <t>사-1(할인/무료제공)</t>
    <phoneticPr fontId="11" type="noConversion"/>
  </si>
  <si>
    <t>(舊 '고용돌봄성과')</t>
    <phoneticPr fontId="11" type="noConversion"/>
  </si>
  <si>
    <t>고-3(중증돌봄대체)</t>
    <phoneticPr fontId="11" type="noConversion"/>
  </si>
  <si>
    <t>21-22 변경 분류</t>
    <phoneticPr fontId="11" type="noConversion"/>
  </si>
  <si>
    <t>21-22 변경 내역</t>
    <phoneticPr fontId="11" type="noConversion"/>
  </si>
  <si>
    <t>sv_total_2</t>
    <phoneticPr fontId="11" type="noConversion"/>
  </si>
  <si>
    <t>sv_total_1</t>
    <phoneticPr fontId="11" type="noConversion"/>
  </si>
  <si>
    <t>총 사회성과(양적)</t>
    <phoneticPr fontId="11" type="noConversion"/>
  </si>
  <si>
    <t>고용성과(인센티브 지급기준)</t>
    <phoneticPr fontId="11" type="noConversion"/>
  </si>
  <si>
    <t>sv_emp_t_1</t>
    <phoneticPr fontId="11" type="noConversion"/>
  </si>
  <si>
    <t>sv_ss_t</t>
    <phoneticPr fontId="11" type="noConversion"/>
  </si>
  <si>
    <t>sv_emp_t_2</t>
    <phoneticPr fontId="11" type="noConversion"/>
  </si>
  <si>
    <t>sv_env_t_1</t>
    <phoneticPr fontId="11" type="noConversion"/>
  </si>
  <si>
    <t>sv_env_t_2</t>
    <phoneticPr fontId="11" type="noConversion"/>
  </si>
  <si>
    <t>사회성과(양적, 인센티브 지급기준)</t>
    <phoneticPr fontId="11" type="noConversion"/>
  </si>
  <si>
    <t>사회성과(양적)</t>
    <phoneticPr fontId="11" type="noConversion"/>
  </si>
  <si>
    <t>사회성과(양적, 인센티브 지급기준)</t>
    <phoneticPr fontId="11" type="noConversion"/>
  </si>
  <si>
    <t>sv_emp_t_1</t>
  </si>
  <si>
    <t>미측정</t>
  </si>
  <si>
    <t>환경성과(인센티브 지급기준)</t>
    <phoneticPr fontId="11" type="noConversion"/>
  </si>
  <si>
    <t>고용성과</t>
    <phoneticPr fontId="11" type="noConversion"/>
  </si>
  <si>
    <t>&lt;인센티브 스킴&gt;
1. 1기-5기
(1) 참여 1년차: 당해년도 사회성과 총량의 25%
(2) 참여 2~3년차: 당해년도 사회성과 총량의 15% + 전년대비 사회성과 증분의 25%
(3) 참여 4~6년차: 당해년도 사회성과 총량의 5% + 전년대비 사회성과 증분의 50%
2. 6기
(1) 가측정: 측정비 500만원
(2) 참여 1~3년차: 당해년도 사회성과 총량의 15% + 전년대비 사회성과 증분의 25%
(3) 참여 4~6년차: 당해연도 사회성과 총량의 5% + 전년대비 사회성과 증분의 50%
3. 7기 이후
(1) 참여 1년차: 측정비 500만원
(2) 참여 2~4년차: 당해연도 사회성과 총량의 15% + 전년대비 사회성과 증분의 25%
* 참고 1: 전년대비 증분이 (-)인 경우는 당해년도 사회성과 총량에 대해서만 보상함
* 참고 2: 2021년부터 협약기간이 만료(3+3년)된 1기 기업 중 지속적인 측정을 희망하여 측정한 경우, 측정비 500만원만 지급
* 참고 3: 2022년부터 협약기간이 만료(3+3년)된 2기 기업 중 지속적인 측정을 희망하여 측정한 경우, 측정비 500만원만 지급
&lt;최소 인센티브 보장&gt;
(1) 2015~2016년: 1000만원 보장
(2) 2017~2020년: 500만원 보장</t>
    <phoneticPr fontId="11" type="noConversion"/>
  </si>
  <si>
    <t>데이터 수정: 2024-11-07
1) 아래와 같이 모든 참여기업에 대한 측정기준 변경
    ① 정관기준: 정관에 명시된 목적에 해당하는 성과만 사회성과로 인정
    ② 취약계층 범위 명확화: 사회적기업육성법 시행령 2조에 해당하는 취약계층만 인정
    ③ 고용 Proxy 변경: 고령자는 입사전 소득은 최저임금 적용, 일용직은 전년도 소득증명원으로 증빙, 장애인/노숙인은 최저임금 예외조항으로 기존 기준 우선 적용
    ④ 증빙자료 강화: 재무제표상 명시되어 있는 외부지원금 미증빙 시, 해당 미증빙 내역 전액 차감
    ⑤ 미증빙 대안 마련: 취약계층 증빙이 어려운 경우(신진예술가, 취약아동 등), 해당 계층 비율 적용
2) 2020-2023: [사회성과(양적, 인센티브 지급기준)] 추가</t>
    <phoneticPr fontId="16" type="noConversion"/>
  </si>
  <si>
    <t>측정 정교화</t>
    <phoneticPr fontId="11" type="noConversion"/>
  </si>
  <si>
    <t>사회서비스 기준 조정, 고용 기준 조정, 고용 프록시 변경</t>
    <phoneticPr fontId="11" type="noConversion"/>
  </si>
  <si>
    <t>고용 프록시 변경</t>
    <phoneticPr fontId="11" type="noConversion"/>
  </si>
  <si>
    <t>환경 기여율 보정, 사회생태계 신진예술인비율 적용</t>
    <phoneticPr fontId="11" type="noConversion"/>
  </si>
  <si>
    <t>고용 프록시 변경, 환경 기여율 보정</t>
    <phoneticPr fontId="11" type="noConversion"/>
  </si>
  <si>
    <t>사회서비스 미증빙 건 취약계층 비율 적용, 환경 기여율 보정</t>
    <phoneticPr fontId="11" type="noConversion"/>
  </si>
  <si>
    <t>사회서비스 미증빙 건 취약계층 비율 적용, 고용 프록시 변경, 사회생태계 공익활동조직지원 성과항목 변경</t>
    <phoneticPr fontId="11" type="noConversion"/>
  </si>
  <si>
    <t>고용 프록시 변경, 친환경 공정성과의 소수점이하 절삭 처리</t>
    <phoneticPr fontId="11" type="noConversion"/>
  </si>
  <si>
    <t>고용 프록시 변경, 사회생태계 신진예술인비율 적용</t>
    <phoneticPr fontId="11" type="noConversion"/>
  </si>
  <si>
    <t>사회서비스 미증빙 건 취약계층 비율 적용, 고용 프록시 변경</t>
    <phoneticPr fontId="11" type="noConversion"/>
  </si>
  <si>
    <t>사회서비스 취약계층 비율 적용, 고용 프록시 변경, 사회생태계 소농비율 적용</t>
    <phoneticPr fontId="11" type="noConversion"/>
  </si>
  <si>
    <t>고용 프록시 변경, 환경 기여율 정정</t>
    <phoneticPr fontId="11" type="noConversion"/>
  </si>
  <si>
    <t>사회서비스 취약계층 비율 적용</t>
    <phoneticPr fontId="11" type="noConversion"/>
  </si>
  <si>
    <t>친환경재료 기업 기여율 보정</t>
    <phoneticPr fontId="11" type="noConversion"/>
  </si>
  <si>
    <t>고용 프록시 변경, 친환경대체 기업 기여율 조정</t>
    <phoneticPr fontId="11" type="noConversion"/>
  </si>
  <si>
    <t>친환경재료 기업 기여율 조정</t>
    <phoneticPr fontId="11" type="noConversion"/>
  </si>
  <si>
    <t>고용 프록시 변경, 사회생태계 소농거래의 소농여부 미확인에 한하여 소농비율 적용</t>
    <phoneticPr fontId="11" type="noConversion"/>
  </si>
  <si>
    <t>사회서비스 미증빙 건 취약계층 비율 적용</t>
    <phoneticPr fontId="11" type="noConversion"/>
  </si>
  <si>
    <t>사회서비스 취약계층 비율 적용, 고용 프록시 변경</t>
    <phoneticPr fontId="11" type="noConversion"/>
  </si>
  <si>
    <t>데이터 수정: 2024-11-30
 1) "2021(6기 보정)' 데이터셋 추가: 2021년 6기(2010223-2010288) 성과 데이터 보정
     - 22년부터 1)정관기준, 2)취약계층 범위 명확화, 3)고용프록시 변경, 4)증빙자료 강화, 5)미증빙 대안(취약계층 비율)의 측정기준이 변경됨 
     - 이에 따라 6기 21년 데이터를 보정함 (가측정은 보정범위에서 제외)
     - 지급 인센티브외 성과 데이터에 한하여 보정</t>
    <phoneticPr fontId="16" type="noConversion"/>
  </si>
  <si>
    <t>데이터 수정: 2025-02-15
1) 2023년 데이터 오류 점검 및 수정(완료)</t>
    <phoneticPr fontId="16" type="noConversion"/>
  </si>
  <si>
    <t>2024
측정</t>
    <phoneticPr fontId="11" type="noConversion"/>
  </si>
  <si>
    <t>2023
측정</t>
    <phoneticPr fontId="11" type="noConversion"/>
  </si>
  <si>
    <t>22-23 변경 여부(O=1. X=2)</t>
    <phoneticPr fontId="11" type="noConversion"/>
  </si>
  <si>
    <t>22-23 변경 분류</t>
    <phoneticPr fontId="11" type="noConversion"/>
  </si>
  <si>
    <t>22-23 변경 내역</t>
    <phoneticPr fontId="11" type="noConversion"/>
  </si>
  <si>
    <t>23-24 변경 여부(O=1. X=2)</t>
    <phoneticPr fontId="11" type="noConversion"/>
  </si>
  <si>
    <t>23-24 변경 분류</t>
    <phoneticPr fontId="11" type="noConversion"/>
  </si>
  <si>
    <t>23-24 변경 내역</t>
    <phoneticPr fontId="11" type="noConversion"/>
  </si>
  <si>
    <t>No</t>
    <phoneticPr fontId="11" type="noConversion"/>
  </si>
  <si>
    <t>2024 DB 이슈</t>
    <phoneticPr fontId="11" type="noConversion"/>
  </si>
  <si>
    <t>프록시 변경</t>
    <phoneticPr fontId="11" type="noConversion"/>
  </si>
  <si>
    <t xml:space="preserve"> </t>
    <phoneticPr fontId="11" type="noConversion"/>
  </si>
  <si>
    <t>프록시 변경, 성과 범위 조정</t>
    <phoneticPr fontId="11" type="noConversion"/>
  </si>
  <si>
    <t>성과 범위 조정</t>
  </si>
  <si>
    <t>협약종료</t>
  </si>
  <si>
    <t>-</t>
    <phoneticPr fontId="11" type="noConversion"/>
  </si>
  <si>
    <t>제공량 단위 변경</t>
    <phoneticPr fontId="11" type="noConversion"/>
  </si>
  <si>
    <t>성과추가</t>
    <phoneticPr fontId="11" type="noConversion"/>
  </si>
  <si>
    <t>성과 추가</t>
    <phoneticPr fontId="11" type="noConversion"/>
  </si>
  <si>
    <t>프록시 변경, 취약계층 인정대상 변경</t>
    <phoneticPr fontId="11" type="noConversion"/>
  </si>
  <si>
    <t xml:space="preserve">데이터 수정 : 2025-09-24
1) 측정 제외기업 
 - 150001 ~ 1810188 협약종료
2) proxy 변경사항
 - 각 유형별 기본 proxy(최저시급, 월임금, 부가가치율, Eco-cost 등)는 매년 변경됨
3) 측정원칙 변경사항
① 내부공정성과 - 수혜자(목표집단) 중위소득 적용 비율 변경(200%미만 → 150%미만)
② 내부공정성과 - 중증장애인 돌봄대체 성과 인정범위 변경(기존 : 정관 목적에 중증 장애인 돌봄 내용 없는 경우 성과 미인정 → 변경 : 정관 목적에 해당 내용이 없어도 중증 장애인 고용 경우 성과 인정) 
③ 제품서비스성과 - 해외 목표집단 취약성 판단기준 변경(기존 : 제품서비스의 경우 해외 제공시 취약계층 증빙서류가 없어도 100% 취약계층으로 인정 → 변경 : GNI 중하위원 국가만 취약계층으로 인정)
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</si>
</sst>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;[Red]\-#,##0\ "/>
    <numFmt numFmtId="177" formatCode="_-* #,##0_-;\-* #,##0_-;_-* &quot;-&quot;_-;_-@"/>
    <numFmt numFmtId="178" formatCode="0_);[Red]\(0\)"/>
  </numFmts>
  <fonts count="31">
    <font>
      <sz val="11"/>
      <color theme="1"/>
      <name val="Malgun Gothic"/>
      <scheme val="minor"/>
    </font>
    <font>
      <sz val="11"/>
      <color theme="1"/>
      <name val="Malgun Gothic"/>
      <family val="2"/>
      <charset val="129"/>
      <scheme val="minor"/>
    </font>
    <font>
      <sz val="11"/>
      <color theme="1"/>
      <name val="Malgun Gothic"/>
      <family val="2"/>
      <charset val="129"/>
      <scheme val="minor"/>
    </font>
    <font>
      <sz val="11"/>
      <color theme="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9"/>
      <color theme="1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1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sz val="10"/>
      <color rgb="FF000000"/>
      <name val="Malgun Gothic"/>
      <family val="3"/>
      <charset val="129"/>
    </font>
    <font>
      <sz val="9"/>
      <color theme="1"/>
      <name val="맑은 고딕"/>
      <family val="3"/>
      <charset val="129"/>
    </font>
    <font>
      <sz val="8"/>
      <name val="Malgun Gothic"/>
      <family val="3"/>
      <charset val="129"/>
      <scheme val="minor"/>
    </font>
    <font>
      <sz val="10"/>
      <color theme="1"/>
      <name val="Malgun Gothic"/>
      <family val="3"/>
      <charset val="129"/>
      <scheme val="minor"/>
    </font>
    <font>
      <sz val="9"/>
      <color theme="1"/>
      <name val="Malgun Gothic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name val="Malgun Gothic"/>
      <family val="3"/>
      <charset val="129"/>
    </font>
    <font>
      <sz val="8"/>
      <name val="돋움"/>
      <family val="3"/>
      <charset val="129"/>
    </font>
    <font>
      <sz val="9"/>
      <color theme="1"/>
      <name val="Malgun Gothic"/>
      <family val="2"/>
      <charset val="129"/>
      <scheme val="minor"/>
    </font>
    <font>
      <sz val="11"/>
      <color theme="1"/>
      <name val="Malgun Gothic"/>
      <family val="2"/>
      <scheme val="minor"/>
    </font>
    <font>
      <sz val="11"/>
      <color theme="1"/>
      <name val="Malgun Gothic"/>
      <family val="3"/>
      <charset val="129"/>
      <scheme val="minor"/>
    </font>
    <font>
      <sz val="11"/>
      <color theme="1"/>
      <name val="Malgun Gothic"/>
      <family val="3"/>
      <charset val="129"/>
      <scheme val="major"/>
    </font>
    <font>
      <sz val="10"/>
      <color theme="1"/>
      <name val="Malgun Gothic"/>
      <family val="3"/>
      <charset val="129"/>
      <scheme val="major"/>
    </font>
    <font>
      <sz val="10"/>
      <color rgb="FF000000"/>
      <name val="Arial"/>
      <family val="2"/>
    </font>
    <font>
      <b/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000000"/>
      <name val="Malgun Gothic"/>
      <family val="2"/>
      <charset val="129"/>
      <scheme val="minor"/>
    </font>
    <font>
      <sz val="11"/>
      <color theme="1"/>
      <name val="Malgun Gothic"/>
      <family val="3"/>
      <charset val="129"/>
      <scheme val="minor"/>
    </font>
    <font>
      <sz val="11"/>
      <color indexed="8"/>
      <name val="Malgun Gothic"/>
      <family val="3"/>
      <charset val="129"/>
      <scheme val="minor"/>
    </font>
    <font>
      <sz val="10"/>
      <color rgb="FF000000"/>
      <name val="Malgun Gothic"/>
      <family val="2"/>
      <scheme val="minor"/>
    </font>
    <font>
      <sz val="10"/>
      <color theme="1"/>
      <name val="Malgun Gothic"/>
      <family val="2"/>
      <scheme val="minor"/>
    </font>
    <font>
      <sz val="11"/>
      <color indexed="8"/>
      <name val="Malgun Gothic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B2B2B2"/>
      </left>
      <right style="thin">
        <color rgb="FF000000"/>
      </right>
      <top style="double">
        <color rgb="FF000000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000000"/>
      </right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4" fillId="0" borderId="19">
      <alignment vertical="center"/>
    </xf>
    <xf numFmtId="41" fontId="14" fillId="0" borderId="19" applyFont="0" applyFill="0" applyBorder="0" applyAlignment="0" applyProtection="0">
      <alignment vertical="center"/>
    </xf>
    <xf numFmtId="0" fontId="2" fillId="0" borderId="19">
      <alignment vertical="center"/>
    </xf>
    <xf numFmtId="0" fontId="18" fillId="0" borderId="19"/>
    <xf numFmtId="0" fontId="19" fillId="0" borderId="19"/>
    <xf numFmtId="0" fontId="1" fillId="0" borderId="19">
      <alignment vertical="center"/>
    </xf>
    <xf numFmtId="0" fontId="22" fillId="0" borderId="19"/>
    <xf numFmtId="41" fontId="26" fillId="0" borderId="0" applyFont="0" applyFill="0" applyBorder="0" applyAlignment="0" applyProtection="0">
      <alignment vertical="center"/>
    </xf>
    <xf numFmtId="0" fontId="28" fillId="0" borderId="19"/>
    <xf numFmtId="41" fontId="18" fillId="0" borderId="19" applyFont="0" applyFill="0" applyBorder="0" applyAlignment="0" applyProtection="0">
      <alignment vertical="center"/>
    </xf>
    <xf numFmtId="0" fontId="29" fillId="0" borderId="19"/>
    <xf numFmtId="41" fontId="30" fillId="0" borderId="19" applyFont="0" applyFill="0" applyBorder="0" applyAlignment="0" applyProtection="0">
      <alignment vertical="center"/>
    </xf>
  </cellStyleXfs>
  <cellXfs count="110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3" borderId="6" xfId="0" quotePrefix="1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0" borderId="7" xfId="0" quotePrefix="1" applyFont="1" applyBorder="1" applyAlignment="1">
      <alignment vertical="center" wrapText="1"/>
    </xf>
    <xf numFmtId="0" fontId="3" fillId="0" borderId="7" xfId="0" quotePrefix="1" applyFont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76" fontId="6" fillId="0" borderId="11" xfId="0" quotePrefix="1" applyNumberFormat="1" applyFont="1" applyBorder="1" applyAlignment="1">
      <alignment horizontal="left" vertical="center" wrapText="1"/>
    </xf>
    <xf numFmtId="177" fontId="6" fillId="0" borderId="11" xfId="0" applyNumberFormat="1" applyFont="1" applyBorder="1" applyAlignment="1">
      <alignment horizontal="right" vertical="center"/>
    </xf>
    <xf numFmtId="176" fontId="8" fillId="0" borderId="13" xfId="0" quotePrefix="1" applyNumberFormat="1" applyFont="1" applyBorder="1" applyAlignment="1">
      <alignment horizontal="left" vertical="center"/>
    </xf>
    <xf numFmtId="177" fontId="6" fillId="0" borderId="13" xfId="0" applyNumberFormat="1" applyFont="1" applyBorder="1" applyAlignment="1">
      <alignment horizontal="right" vertical="center"/>
    </xf>
    <xf numFmtId="176" fontId="6" fillId="0" borderId="13" xfId="0" quotePrefix="1" applyNumberFormat="1" applyFont="1" applyBorder="1" applyAlignment="1">
      <alignment horizontal="left" vertical="center"/>
    </xf>
    <xf numFmtId="0" fontId="3" fillId="6" borderId="15" xfId="0" applyFont="1" applyFill="1" applyBorder="1" applyAlignment="1">
      <alignment horizontal="center" vertical="center" wrapText="1"/>
    </xf>
    <xf numFmtId="176" fontId="6" fillId="0" borderId="13" xfId="0" quotePrefix="1" applyNumberFormat="1" applyFont="1" applyBorder="1" applyAlignment="1">
      <alignment horizontal="lef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6" borderId="18" xfId="0" applyFont="1" applyFill="1" applyBorder="1" applyAlignment="1">
      <alignment horizontal="center" vertical="center"/>
    </xf>
    <xf numFmtId="176" fontId="6" fillId="0" borderId="13" xfId="0" applyNumberFormat="1" applyFont="1" applyBorder="1" applyAlignment="1">
      <alignment horizontal="left" vertical="center" wrapText="1"/>
    </xf>
    <xf numFmtId="177" fontId="3" fillId="0" borderId="13" xfId="0" applyNumberFormat="1" applyFont="1" applyBorder="1" applyAlignment="1">
      <alignment horizontal="right" vertical="center"/>
    </xf>
    <xf numFmtId="0" fontId="4" fillId="5" borderId="15" xfId="0" applyFont="1" applyFill="1" applyBorder="1" applyAlignment="1">
      <alignment horizontal="center" vertical="center"/>
    </xf>
    <xf numFmtId="176" fontId="9" fillId="0" borderId="13" xfId="0" quotePrefix="1" applyNumberFormat="1" applyFont="1" applyBorder="1" applyAlignment="1">
      <alignment horizontal="left" vertical="center"/>
    </xf>
    <xf numFmtId="176" fontId="8" fillId="7" borderId="13" xfId="0" quotePrefix="1" applyNumberFormat="1" applyFont="1" applyFill="1" applyBorder="1" applyAlignment="1">
      <alignment horizontal="left" vertical="center"/>
    </xf>
    <xf numFmtId="177" fontId="3" fillId="0" borderId="18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19" xfId="3" applyFont="1" applyAlignment="1">
      <alignment horizontal="center" vertical="center"/>
    </xf>
    <xf numFmtId="0" fontId="17" fillId="0" borderId="19" xfId="3" applyFont="1" applyAlignment="1">
      <alignment horizontal="left" vertical="center" wrapText="1"/>
    </xf>
    <xf numFmtId="0" fontId="3" fillId="3" borderId="6" xfId="0" quotePrefix="1" applyFont="1" applyFill="1" applyBorder="1" applyAlignment="1">
      <alignment vertical="center" wrapText="1"/>
    </xf>
    <xf numFmtId="0" fontId="8" fillId="5" borderId="8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19" fillId="0" borderId="19" xfId="5" applyAlignment="1">
      <alignment vertical="center"/>
    </xf>
    <xf numFmtId="0" fontId="3" fillId="0" borderId="19" xfId="5" applyFont="1" applyAlignment="1">
      <alignment horizontal="left" vertical="center"/>
    </xf>
    <xf numFmtId="0" fontId="4" fillId="5" borderId="8" xfId="5" applyFont="1" applyFill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3" fillId="0" borderId="13" xfId="5" applyFont="1" applyBorder="1" applyAlignment="1">
      <alignment vertical="center"/>
    </xf>
    <xf numFmtId="0" fontId="3" fillId="0" borderId="15" xfId="5" applyFont="1" applyBorder="1" applyAlignment="1">
      <alignment vertical="center"/>
    </xf>
    <xf numFmtId="0" fontId="4" fillId="4" borderId="8" xfId="5" applyFont="1" applyFill="1" applyBorder="1" applyAlignment="1">
      <alignment horizontal="center" vertical="center"/>
    </xf>
    <xf numFmtId="0" fontId="3" fillId="6" borderId="15" xfId="5" applyFont="1" applyFill="1" applyBorder="1" applyAlignment="1">
      <alignment horizontal="center" vertical="center" wrapText="1"/>
    </xf>
    <xf numFmtId="176" fontId="6" fillId="0" borderId="13" xfId="5" applyNumberFormat="1" applyFont="1" applyBorder="1" applyAlignment="1">
      <alignment horizontal="left" vertical="center" wrapText="1"/>
    </xf>
    <xf numFmtId="177" fontId="3" fillId="0" borderId="18" xfId="5" applyNumberFormat="1" applyFont="1" applyBorder="1" applyAlignment="1">
      <alignment horizontal="right" vertical="center"/>
    </xf>
    <xf numFmtId="0" fontId="3" fillId="6" borderId="17" xfId="5" applyFont="1" applyFill="1" applyBorder="1" applyAlignment="1">
      <alignment horizontal="center" vertical="center" wrapText="1"/>
    </xf>
    <xf numFmtId="176" fontId="8" fillId="0" borderId="13" xfId="5" quotePrefix="1" applyNumberFormat="1" applyFont="1" applyBorder="1" applyAlignment="1">
      <alignment horizontal="left" vertical="center"/>
    </xf>
    <xf numFmtId="176" fontId="8" fillId="7" borderId="13" xfId="5" quotePrefix="1" applyNumberFormat="1" applyFont="1" applyFill="1" applyBorder="1" applyAlignment="1">
      <alignment horizontal="left" vertical="center"/>
    </xf>
    <xf numFmtId="176" fontId="6" fillId="0" borderId="13" xfId="5" quotePrefix="1" applyNumberFormat="1" applyFont="1" applyBorder="1" applyAlignment="1">
      <alignment horizontal="left" vertical="center" wrapText="1"/>
    </xf>
    <xf numFmtId="176" fontId="6" fillId="0" borderId="13" xfId="5" quotePrefix="1" applyNumberFormat="1" applyFont="1" applyBorder="1" applyAlignment="1">
      <alignment horizontal="left" vertical="center"/>
    </xf>
    <xf numFmtId="177" fontId="3" fillId="0" borderId="14" xfId="5" applyNumberFormat="1" applyFont="1" applyBorder="1" applyAlignment="1">
      <alignment horizontal="right" vertical="center"/>
    </xf>
    <xf numFmtId="41" fontId="20" fillId="0" borderId="14" xfId="6" applyNumberFormat="1" applyFont="1" applyBorder="1" applyAlignment="1">
      <alignment horizontal="right"/>
    </xf>
    <xf numFmtId="177" fontId="3" fillId="0" borderId="13" xfId="5" applyNumberFormat="1" applyFont="1" applyBorder="1" applyAlignment="1">
      <alignment horizontal="right" vertical="center"/>
    </xf>
    <xf numFmtId="0" fontId="3" fillId="6" borderId="18" xfId="5" applyFont="1" applyFill="1" applyBorder="1" applyAlignment="1">
      <alignment horizontal="center" vertical="center"/>
    </xf>
    <xf numFmtId="41" fontId="21" fillId="5" borderId="13" xfId="6" applyNumberFormat="1" applyFont="1" applyFill="1" applyBorder="1" applyAlignment="1">
      <alignment horizontal="center" vertical="center"/>
    </xf>
    <xf numFmtId="41" fontId="20" fillId="8" borderId="13" xfId="6" applyNumberFormat="1" applyFont="1" applyFill="1" applyBorder="1" applyAlignment="1">
      <alignment horizontal="center"/>
    </xf>
    <xf numFmtId="41" fontId="21" fillId="8" borderId="13" xfId="6" applyNumberFormat="1" applyFont="1" applyFill="1" applyBorder="1" applyAlignment="1">
      <alignment horizontal="right"/>
    </xf>
    <xf numFmtId="0" fontId="23" fillId="0" borderId="20" xfId="7" applyFont="1" applyBorder="1" applyAlignment="1">
      <alignment horizontal="center" vertical="center"/>
    </xf>
    <xf numFmtId="0" fontId="25" fillId="9" borderId="20" xfId="7" applyFont="1" applyFill="1" applyBorder="1" applyAlignment="1">
      <alignment horizontal="center" vertical="center"/>
    </xf>
    <xf numFmtId="0" fontId="23" fillId="9" borderId="20" xfId="7" applyFont="1" applyFill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left" vertical="center" wrapText="1"/>
    </xf>
    <xf numFmtId="176" fontId="8" fillId="0" borderId="21" xfId="0" quotePrefix="1" applyNumberFormat="1" applyFont="1" applyBorder="1" applyAlignment="1">
      <alignment horizontal="left" vertical="center"/>
    </xf>
    <xf numFmtId="176" fontId="8" fillId="7" borderId="21" xfId="0" quotePrefix="1" applyNumberFormat="1" applyFont="1" applyFill="1" applyBorder="1" applyAlignment="1">
      <alignment horizontal="left" vertical="center"/>
    </xf>
    <xf numFmtId="176" fontId="6" fillId="0" borderId="21" xfId="0" quotePrefix="1" applyNumberFormat="1" applyFont="1" applyBorder="1" applyAlignment="1">
      <alignment horizontal="left" vertical="center" wrapText="1"/>
    </xf>
    <xf numFmtId="176" fontId="6" fillId="0" borderId="21" xfId="0" quotePrefix="1" applyNumberFormat="1" applyFont="1" applyBorder="1" applyAlignment="1">
      <alignment horizontal="left" vertical="center"/>
    </xf>
    <xf numFmtId="176" fontId="9" fillId="0" borderId="21" xfId="0" quotePrefix="1" applyNumberFormat="1" applyFont="1" applyBorder="1" applyAlignment="1">
      <alignment horizontal="left" vertical="center"/>
    </xf>
    <xf numFmtId="0" fontId="4" fillId="4" borderId="22" xfId="0" applyFont="1" applyFill="1" applyBorder="1" applyAlignment="1">
      <alignment horizontal="center" vertical="center"/>
    </xf>
    <xf numFmtId="0" fontId="24" fillId="0" borderId="20" xfId="7" applyFont="1" applyBorder="1" applyAlignment="1">
      <alignment horizontal="center" vertical="center"/>
    </xf>
    <xf numFmtId="178" fontId="19" fillId="0" borderId="20" xfId="0" applyNumberFormat="1" applyFont="1" applyBorder="1" applyAlignment="1">
      <alignment vertical="center"/>
    </xf>
    <xf numFmtId="0" fontId="19" fillId="0" borderId="20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41" fontId="19" fillId="0" borderId="20" xfId="0" applyNumberFormat="1" applyFont="1" applyBorder="1" applyAlignment="1">
      <alignment horizontal="right" vertical="center"/>
    </xf>
    <xf numFmtId="0" fontId="19" fillId="0" borderId="20" xfId="0" applyFont="1" applyBorder="1" applyAlignment="1">
      <alignment horizontal="right" vertical="center"/>
    </xf>
    <xf numFmtId="41" fontId="19" fillId="0" borderId="20" xfId="8" applyFont="1" applyBorder="1" applyAlignment="1">
      <alignment horizontal="right" vertical="center"/>
    </xf>
    <xf numFmtId="178" fontId="19" fillId="0" borderId="20" xfId="8" applyNumberFormat="1" applyFont="1" applyBorder="1" applyAlignment="1">
      <alignment horizontal="right" vertical="center"/>
    </xf>
    <xf numFmtId="41" fontId="19" fillId="0" borderId="0" xfId="8" applyFont="1" applyAlignment="1">
      <alignment horizontal="right" vertical="center"/>
    </xf>
    <xf numFmtId="41" fontId="0" fillId="0" borderId="20" xfId="0" applyNumberFormat="1" applyBorder="1" applyAlignment="1">
      <alignment horizontal="right" vertical="center"/>
    </xf>
    <xf numFmtId="41" fontId="19" fillId="0" borderId="23" xfId="8" applyFont="1" applyBorder="1" applyAlignment="1">
      <alignment horizontal="right" vertical="center"/>
    </xf>
    <xf numFmtId="41" fontId="27" fillId="0" borderId="23" xfId="8" applyFont="1" applyBorder="1" applyAlignment="1">
      <alignment horizontal="right" vertical="center"/>
    </xf>
    <xf numFmtId="178" fontId="19" fillId="0" borderId="23" xfId="8" applyNumberFormat="1" applyFont="1" applyBorder="1" applyAlignment="1">
      <alignment horizontal="right" vertical="center"/>
    </xf>
    <xf numFmtId="41" fontId="27" fillId="0" borderId="20" xfId="8" applyFon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0" fontId="6" fillId="6" borderId="9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3" fillId="6" borderId="9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6" borderId="15" xfId="5" applyFont="1" applyFill="1" applyBorder="1" applyAlignment="1">
      <alignment horizontal="center" vertical="center" wrapText="1"/>
    </xf>
    <xf numFmtId="0" fontId="3" fillId="6" borderId="17" xfId="5" applyFont="1" applyFill="1" applyBorder="1" applyAlignment="1">
      <alignment horizontal="center" vertical="center" wrapText="1"/>
    </xf>
    <xf numFmtId="0" fontId="3" fillId="0" borderId="17" xfId="5" applyFont="1" applyBorder="1" applyAlignment="1">
      <alignment vertical="center"/>
    </xf>
    <xf numFmtId="0" fontId="3" fillId="0" borderId="18" xfId="5" applyFont="1" applyBorder="1" applyAlignment="1">
      <alignment vertical="center"/>
    </xf>
  </cellXfs>
  <cellStyles count="13">
    <cellStyle name="쉼표 [0]" xfId="8" builtinId="6"/>
    <cellStyle name="쉼표 [0] 14" xfId="2" xr:uid="{8B9657C2-B5A5-4D6E-8F98-F12829C4AD2C}"/>
    <cellStyle name="쉼표 [0] 2" xfId="10" xr:uid="{F7B3CB18-C215-4F65-AD6F-80FFB42E02F6}"/>
    <cellStyle name="쉼표 [0] 4" xfId="12" xr:uid="{1C80F75C-F740-4183-8494-96D440EB25F3}"/>
    <cellStyle name="표준" xfId="0" builtinId="0"/>
    <cellStyle name="표준 10" xfId="1" xr:uid="{23829A0B-1479-4F66-8218-5998ACC571FD}"/>
    <cellStyle name="표준 12 2" xfId="6" xr:uid="{07B35C59-A694-4089-B6FA-5BE73D3CFF55}"/>
    <cellStyle name="표준 2" xfId="4" xr:uid="{AB33D657-8F88-49F4-A940-8A52E169581D}"/>
    <cellStyle name="표준 2 2" xfId="9" xr:uid="{BC6AF694-620C-44FC-9D44-A9769C18E0AE}"/>
    <cellStyle name="표준 3" xfId="5" xr:uid="{81100791-24CC-406D-97A4-091CF6E899DF}"/>
    <cellStyle name="표준 31" xfId="3" xr:uid="{8286ECB3-4FD8-46CD-B39F-DE7FC411DCBD}"/>
    <cellStyle name="표준 4" xfId="7" xr:uid="{0266A5EA-BE59-40E2-87DA-6E20B04BA49C}"/>
    <cellStyle name="표준 5" xfId="11" xr:uid="{9DF5CD1A-781F-401D-A2BF-3CFA596CB9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7"/>
  <sheetViews>
    <sheetView topLeftCell="A19" zoomScale="90" zoomScaleNormal="90" workbookViewId="0">
      <selection activeCell="B25" sqref="B25"/>
    </sheetView>
  </sheetViews>
  <sheetFormatPr defaultColWidth="12.59765625" defaultRowHeight="15" customHeight="1"/>
  <cols>
    <col min="1" max="1" width="8.8984375" customWidth="1"/>
    <col min="2" max="2" width="62" customWidth="1"/>
    <col min="3" max="26" width="8.59765625" customWidth="1"/>
  </cols>
  <sheetData>
    <row r="1" spans="1:2" ht="17.25" customHeight="1">
      <c r="A1" s="1"/>
      <c r="B1" s="1"/>
    </row>
    <row r="2" spans="1:2" ht="17.25" customHeight="1">
      <c r="A2" s="2" t="s">
        <v>0</v>
      </c>
      <c r="B2" s="2" t="s">
        <v>1</v>
      </c>
    </row>
    <row r="3" spans="1:2" ht="66">
      <c r="A3" s="3">
        <v>1</v>
      </c>
      <c r="B3" s="4" t="s">
        <v>2</v>
      </c>
    </row>
    <row r="4" spans="1:2" ht="17.25" customHeight="1">
      <c r="A4" s="3"/>
      <c r="B4" s="4"/>
    </row>
    <row r="5" spans="1:2" ht="17.25" customHeight="1">
      <c r="A5" s="1"/>
      <c r="B5" s="1"/>
    </row>
    <row r="6" spans="1:2" ht="17.25" customHeight="1">
      <c r="A6" s="2" t="s">
        <v>0</v>
      </c>
      <c r="B6" s="2" t="s">
        <v>3</v>
      </c>
    </row>
    <row r="7" spans="1:2" ht="408.75" customHeight="1">
      <c r="A7" s="3">
        <v>1</v>
      </c>
      <c r="B7" s="4" t="s">
        <v>4</v>
      </c>
    </row>
    <row r="8" spans="1:2" ht="17.25" customHeight="1">
      <c r="A8" s="3"/>
      <c r="B8" s="5"/>
    </row>
    <row r="9" spans="1:2" ht="17.25" customHeight="1">
      <c r="A9" s="3"/>
      <c r="B9" s="5"/>
    </row>
    <row r="10" spans="1:2" ht="17.25" customHeight="1">
      <c r="A10" s="2" t="s">
        <v>0</v>
      </c>
      <c r="B10" s="2" t="s">
        <v>5</v>
      </c>
    </row>
    <row r="11" spans="1:2" ht="118.8">
      <c r="A11" s="1">
        <v>1</v>
      </c>
      <c r="B11" s="4" t="s">
        <v>6</v>
      </c>
    </row>
    <row r="12" spans="1:2" ht="52.8">
      <c r="A12" s="1">
        <v>2</v>
      </c>
      <c r="B12" s="4" t="s">
        <v>7</v>
      </c>
    </row>
    <row r="13" spans="1:2" ht="66">
      <c r="A13" s="1">
        <v>3</v>
      </c>
      <c r="B13" s="4" t="s">
        <v>8</v>
      </c>
    </row>
    <row r="14" spans="1:2" ht="105.6">
      <c r="A14" s="1">
        <v>4</v>
      </c>
      <c r="B14" s="4" t="s">
        <v>9</v>
      </c>
    </row>
    <row r="15" spans="1:2" ht="39.6">
      <c r="A15" s="1">
        <v>5</v>
      </c>
      <c r="B15" s="4" t="s">
        <v>10</v>
      </c>
    </row>
    <row r="16" spans="1:2" ht="17.25" customHeight="1">
      <c r="A16" s="1"/>
      <c r="B16" s="1"/>
    </row>
    <row r="17" spans="1:2" ht="17.25" customHeight="1">
      <c r="A17" s="1"/>
      <c r="B17" s="1"/>
    </row>
    <row r="18" spans="1:2" ht="17.25" customHeight="1">
      <c r="A18" s="2" t="s">
        <v>0</v>
      </c>
      <c r="B18" s="2" t="s">
        <v>211</v>
      </c>
    </row>
    <row r="19" spans="1:2" ht="201.9" customHeight="1">
      <c r="A19" s="42">
        <v>1</v>
      </c>
      <c r="B19" s="43" t="s">
        <v>234</v>
      </c>
    </row>
    <row r="20" spans="1:2" ht="92.4">
      <c r="A20" s="1">
        <v>2</v>
      </c>
      <c r="B20" s="43" t="s">
        <v>254</v>
      </c>
    </row>
    <row r="21" spans="1:2" ht="39.6">
      <c r="A21" s="1">
        <v>3</v>
      </c>
      <c r="B21" s="43" t="s">
        <v>255</v>
      </c>
    </row>
    <row r="22" spans="1:2" ht="17.25" customHeight="1">
      <c r="A22" s="1"/>
      <c r="B22" s="1"/>
    </row>
    <row r="23" spans="1:2" ht="17.25" customHeight="1">
      <c r="A23" s="1"/>
      <c r="B23" s="1"/>
    </row>
    <row r="24" spans="1:2" ht="17.25" customHeight="1">
      <c r="A24" s="87" t="s">
        <v>264</v>
      </c>
      <c r="B24" s="87" t="s">
        <v>265</v>
      </c>
    </row>
    <row r="25" spans="1:2" ht="269.39999999999998" customHeight="1">
      <c r="A25" s="3">
        <v>1</v>
      </c>
      <c r="B25" s="4" t="s">
        <v>276</v>
      </c>
    </row>
    <row r="26" spans="1:2" ht="17.25" customHeight="1">
      <c r="A26" s="3"/>
      <c r="B26" s="3" t="s">
        <v>267</v>
      </c>
    </row>
    <row r="27" spans="1:2" ht="17.25" customHeight="1">
      <c r="A27" s="3"/>
      <c r="B27" s="3"/>
    </row>
    <row r="28" spans="1:2" ht="17.25" customHeight="1">
      <c r="A28" s="3"/>
      <c r="B28" s="3"/>
    </row>
    <row r="29" spans="1:2" ht="17.25" customHeight="1">
      <c r="A29" s="3"/>
      <c r="B29" s="3"/>
    </row>
    <row r="30" spans="1:2" ht="17.25" customHeight="1">
      <c r="A30" s="1"/>
      <c r="B30" s="1"/>
    </row>
    <row r="31" spans="1:2" ht="17.25" customHeight="1">
      <c r="A31" s="1"/>
      <c r="B31" s="1"/>
    </row>
    <row r="32" spans="1:2" ht="17.25" customHeight="1">
      <c r="A32" s="1"/>
      <c r="B32" s="1"/>
    </row>
    <row r="33" spans="1:2" ht="17.25" customHeight="1">
      <c r="A33" s="1"/>
      <c r="B33" s="1"/>
    </row>
    <row r="34" spans="1:2" ht="17.25" customHeight="1">
      <c r="A34" s="1"/>
      <c r="B34" s="1"/>
    </row>
    <row r="35" spans="1:2" ht="17.25" customHeight="1">
      <c r="A35" s="1"/>
      <c r="B35" s="1"/>
    </row>
    <row r="36" spans="1:2" ht="17.25" customHeight="1">
      <c r="A36" s="1"/>
      <c r="B36" s="1"/>
    </row>
    <row r="37" spans="1:2" ht="17.25" customHeight="1">
      <c r="A37" s="1"/>
      <c r="B37" s="1"/>
    </row>
    <row r="38" spans="1:2" ht="17.25" customHeight="1">
      <c r="A38" s="1"/>
      <c r="B38" s="1"/>
    </row>
    <row r="39" spans="1:2" ht="17.25" customHeight="1">
      <c r="A39" s="1"/>
      <c r="B39" s="1"/>
    </row>
    <row r="40" spans="1:2" ht="17.25" customHeight="1">
      <c r="A40" s="1"/>
      <c r="B40" s="1"/>
    </row>
    <row r="41" spans="1:2" ht="17.25" customHeight="1">
      <c r="A41" s="1"/>
      <c r="B41" s="1"/>
    </row>
    <row r="42" spans="1:2" ht="17.25" customHeight="1">
      <c r="A42" s="1"/>
      <c r="B42" s="1"/>
    </row>
    <row r="43" spans="1:2" ht="17.25" customHeight="1">
      <c r="A43" s="1"/>
      <c r="B43" s="1"/>
    </row>
    <row r="44" spans="1:2" ht="17.25" customHeight="1">
      <c r="A44" s="1"/>
      <c r="B44" s="1"/>
    </row>
    <row r="45" spans="1:2" ht="17.25" customHeight="1">
      <c r="A45" s="1"/>
      <c r="B45" s="1"/>
    </row>
    <row r="46" spans="1:2" ht="17.25" customHeight="1">
      <c r="A46" s="1"/>
      <c r="B46" s="1"/>
    </row>
    <row r="47" spans="1:2" ht="17.25" customHeight="1">
      <c r="A47" s="1"/>
      <c r="B47" s="1"/>
    </row>
    <row r="48" spans="1:2" ht="17.25" customHeight="1">
      <c r="A48" s="1"/>
      <c r="B48" s="1"/>
    </row>
    <row r="49" spans="1:2" ht="17.25" customHeight="1">
      <c r="A49" s="1"/>
      <c r="B49" s="1"/>
    </row>
    <row r="50" spans="1:2" ht="17.25" customHeight="1">
      <c r="A50" s="1"/>
      <c r="B50" s="1"/>
    </row>
    <row r="51" spans="1:2" ht="17.25" customHeight="1">
      <c r="A51" s="1"/>
      <c r="B51" s="1"/>
    </row>
    <row r="52" spans="1:2" ht="17.25" customHeight="1">
      <c r="A52" s="1"/>
      <c r="B52" s="1"/>
    </row>
    <row r="53" spans="1:2" ht="17.25" customHeight="1">
      <c r="A53" s="1"/>
      <c r="B53" s="1"/>
    </row>
    <row r="54" spans="1:2" ht="17.25" customHeight="1">
      <c r="A54" s="1"/>
      <c r="B54" s="1"/>
    </row>
    <row r="55" spans="1:2" ht="17.25" customHeight="1">
      <c r="A55" s="1"/>
      <c r="B55" s="1"/>
    </row>
    <row r="56" spans="1:2" ht="17.25" customHeight="1">
      <c r="A56" s="1"/>
      <c r="B56" s="1"/>
    </row>
    <row r="57" spans="1:2" ht="17.25" customHeight="1">
      <c r="A57" s="1"/>
      <c r="B57" s="1"/>
    </row>
    <row r="58" spans="1:2" ht="17.25" customHeight="1">
      <c r="A58" s="1"/>
      <c r="B58" s="1"/>
    </row>
    <row r="59" spans="1:2" ht="17.25" customHeight="1">
      <c r="A59" s="1"/>
      <c r="B59" s="1"/>
    </row>
    <row r="60" spans="1:2" ht="17.25" customHeight="1">
      <c r="A60" s="1"/>
      <c r="B60" s="1"/>
    </row>
    <row r="61" spans="1:2" ht="17.25" customHeight="1">
      <c r="A61" s="1"/>
      <c r="B61" s="1"/>
    </row>
    <row r="62" spans="1:2" ht="17.25" customHeight="1">
      <c r="A62" s="1"/>
      <c r="B62" s="1"/>
    </row>
    <row r="63" spans="1:2" ht="17.25" customHeight="1">
      <c r="A63" s="1"/>
      <c r="B63" s="1"/>
    </row>
    <row r="64" spans="1:2" ht="17.25" customHeight="1">
      <c r="A64" s="1"/>
      <c r="B64" s="1"/>
    </row>
    <row r="65" spans="1:2" ht="17.25" customHeight="1">
      <c r="A65" s="1"/>
      <c r="B65" s="1"/>
    </row>
    <row r="66" spans="1:2" ht="17.25" customHeight="1">
      <c r="A66" s="1"/>
      <c r="B66" s="1"/>
    </row>
    <row r="67" spans="1:2" ht="17.25" customHeight="1">
      <c r="A67" s="1"/>
      <c r="B67" s="1"/>
    </row>
    <row r="68" spans="1:2" ht="17.25" customHeight="1">
      <c r="A68" s="1"/>
      <c r="B68" s="1"/>
    </row>
    <row r="69" spans="1:2" ht="17.25" customHeight="1">
      <c r="A69" s="1"/>
      <c r="B69" s="1"/>
    </row>
    <row r="70" spans="1:2" ht="17.25" customHeight="1">
      <c r="A70" s="1"/>
      <c r="B70" s="1"/>
    </row>
    <row r="71" spans="1:2" ht="17.25" customHeight="1">
      <c r="A71" s="1"/>
      <c r="B71" s="1"/>
    </row>
    <row r="72" spans="1:2" ht="17.25" customHeight="1">
      <c r="A72" s="1"/>
      <c r="B72" s="1"/>
    </row>
    <row r="73" spans="1:2" ht="17.25" customHeight="1">
      <c r="A73" s="1"/>
      <c r="B73" s="1"/>
    </row>
    <row r="74" spans="1:2" ht="17.25" customHeight="1">
      <c r="A74" s="1"/>
      <c r="B74" s="1"/>
    </row>
    <row r="75" spans="1:2" ht="17.25" customHeight="1">
      <c r="A75" s="1"/>
      <c r="B75" s="1"/>
    </row>
    <row r="76" spans="1:2" ht="17.25" customHeight="1">
      <c r="A76" s="1"/>
      <c r="B76" s="1"/>
    </row>
    <row r="77" spans="1:2" ht="17.25" customHeight="1">
      <c r="A77" s="1"/>
      <c r="B77" s="1"/>
    </row>
    <row r="78" spans="1:2" ht="17.25" customHeight="1">
      <c r="A78" s="1"/>
      <c r="B78" s="1"/>
    </row>
    <row r="79" spans="1:2" ht="17.25" customHeight="1">
      <c r="A79" s="1"/>
      <c r="B79" s="1"/>
    </row>
    <row r="80" spans="1:2" ht="17.25" customHeight="1">
      <c r="A80" s="1"/>
      <c r="B80" s="1"/>
    </row>
    <row r="81" spans="1:2" ht="17.25" customHeight="1">
      <c r="A81" s="1"/>
      <c r="B81" s="1"/>
    </row>
    <row r="82" spans="1:2" ht="17.25" customHeight="1">
      <c r="A82" s="1"/>
      <c r="B82" s="1"/>
    </row>
    <row r="83" spans="1:2" ht="17.25" customHeight="1">
      <c r="A83" s="1"/>
      <c r="B83" s="1"/>
    </row>
    <row r="84" spans="1:2" ht="17.25" customHeight="1">
      <c r="A84" s="1"/>
      <c r="B84" s="1"/>
    </row>
    <row r="85" spans="1:2" ht="17.25" customHeight="1">
      <c r="A85" s="1"/>
      <c r="B85" s="1"/>
    </row>
    <row r="86" spans="1:2" ht="17.25" customHeight="1">
      <c r="A86" s="1"/>
      <c r="B86" s="1"/>
    </row>
    <row r="87" spans="1:2" ht="17.25" customHeight="1">
      <c r="A87" s="1"/>
      <c r="B87" s="1"/>
    </row>
    <row r="88" spans="1:2" ht="17.25" customHeight="1">
      <c r="A88" s="1"/>
      <c r="B88" s="1"/>
    </row>
    <row r="89" spans="1:2" ht="17.25" customHeight="1">
      <c r="A89" s="1"/>
      <c r="B89" s="1"/>
    </row>
    <row r="90" spans="1:2" ht="17.25" customHeight="1">
      <c r="A90" s="1"/>
      <c r="B90" s="1"/>
    </row>
    <row r="91" spans="1:2" ht="17.25" customHeight="1">
      <c r="A91" s="1"/>
      <c r="B91" s="1"/>
    </row>
    <row r="92" spans="1:2" ht="17.25" customHeight="1">
      <c r="A92" s="1"/>
      <c r="B92" s="1"/>
    </row>
    <row r="93" spans="1:2" ht="17.25" customHeight="1">
      <c r="A93" s="1"/>
      <c r="B93" s="1"/>
    </row>
    <row r="94" spans="1:2" ht="17.25" customHeight="1">
      <c r="A94" s="1"/>
      <c r="B94" s="1"/>
    </row>
    <row r="95" spans="1:2" ht="17.25" customHeight="1">
      <c r="A95" s="1"/>
      <c r="B95" s="1"/>
    </row>
    <row r="96" spans="1:2" ht="17.25" customHeight="1">
      <c r="A96" s="1"/>
      <c r="B96" s="1"/>
    </row>
    <row r="97" spans="1:2" ht="17.25" customHeight="1">
      <c r="A97" s="1"/>
      <c r="B97" s="1"/>
    </row>
    <row r="98" spans="1:2" ht="17.25" customHeight="1">
      <c r="A98" s="1"/>
      <c r="B98" s="1"/>
    </row>
    <row r="99" spans="1:2" ht="17.25" customHeight="1">
      <c r="A99" s="1"/>
      <c r="B99" s="1"/>
    </row>
    <row r="100" spans="1:2" ht="17.25" customHeight="1">
      <c r="A100" s="1"/>
      <c r="B100" s="1"/>
    </row>
    <row r="101" spans="1:2" ht="17.25" customHeight="1">
      <c r="A101" s="1"/>
      <c r="B101" s="1"/>
    </row>
    <row r="102" spans="1:2" ht="17.25" customHeight="1">
      <c r="A102" s="1"/>
      <c r="B102" s="1"/>
    </row>
    <row r="103" spans="1:2" ht="17.25" customHeight="1">
      <c r="A103" s="1"/>
      <c r="B103" s="1"/>
    </row>
    <row r="104" spans="1:2" ht="17.25" customHeight="1">
      <c r="A104" s="1"/>
      <c r="B104" s="1"/>
    </row>
    <row r="105" spans="1:2" ht="17.25" customHeight="1">
      <c r="A105" s="1"/>
      <c r="B105" s="1"/>
    </row>
    <row r="106" spans="1:2" ht="17.25" customHeight="1">
      <c r="A106" s="1"/>
      <c r="B106" s="1"/>
    </row>
    <row r="107" spans="1:2" ht="17.25" customHeight="1">
      <c r="A107" s="1"/>
      <c r="B107" s="1"/>
    </row>
    <row r="108" spans="1:2" ht="17.25" customHeight="1">
      <c r="A108" s="1"/>
      <c r="B108" s="1"/>
    </row>
    <row r="109" spans="1:2" ht="17.25" customHeight="1">
      <c r="A109" s="1"/>
      <c r="B109" s="1"/>
    </row>
    <row r="110" spans="1:2" ht="17.25" customHeight="1">
      <c r="A110" s="1"/>
      <c r="B110" s="1"/>
    </row>
    <row r="111" spans="1:2" ht="17.25" customHeight="1">
      <c r="A111" s="1"/>
      <c r="B111" s="1"/>
    </row>
    <row r="112" spans="1:2" ht="17.25" customHeight="1">
      <c r="A112" s="1"/>
      <c r="B112" s="1"/>
    </row>
    <row r="113" spans="1:2" ht="17.25" customHeight="1">
      <c r="A113" s="1"/>
      <c r="B113" s="1"/>
    </row>
    <row r="114" spans="1:2" ht="17.25" customHeight="1">
      <c r="A114" s="1"/>
      <c r="B114" s="1"/>
    </row>
    <row r="115" spans="1:2" ht="17.25" customHeight="1">
      <c r="A115" s="1"/>
      <c r="B115" s="1"/>
    </row>
    <row r="116" spans="1:2" ht="17.25" customHeight="1">
      <c r="A116" s="1"/>
      <c r="B116" s="1"/>
    </row>
    <row r="117" spans="1:2" ht="17.25" customHeight="1">
      <c r="A117" s="1"/>
      <c r="B117" s="1"/>
    </row>
    <row r="118" spans="1:2" ht="17.25" customHeight="1">
      <c r="A118" s="1"/>
      <c r="B118" s="1"/>
    </row>
    <row r="119" spans="1:2" ht="17.25" customHeight="1">
      <c r="A119" s="1"/>
      <c r="B119" s="1"/>
    </row>
    <row r="120" spans="1:2" ht="17.25" customHeight="1">
      <c r="A120" s="1"/>
      <c r="B120" s="1"/>
    </row>
    <row r="121" spans="1:2" ht="17.25" customHeight="1">
      <c r="A121" s="1"/>
      <c r="B121" s="1"/>
    </row>
    <row r="122" spans="1:2" ht="17.25" customHeight="1">
      <c r="A122" s="1"/>
      <c r="B122" s="1"/>
    </row>
    <row r="123" spans="1:2" ht="17.25" customHeight="1">
      <c r="A123" s="1"/>
      <c r="B123" s="1"/>
    </row>
    <row r="124" spans="1:2" ht="17.25" customHeight="1">
      <c r="A124" s="1"/>
      <c r="B124" s="1"/>
    </row>
    <row r="125" spans="1:2" ht="17.25" customHeight="1">
      <c r="A125" s="1"/>
      <c r="B125" s="1"/>
    </row>
    <row r="126" spans="1:2" ht="17.25" customHeight="1">
      <c r="A126" s="1"/>
      <c r="B126" s="1"/>
    </row>
    <row r="127" spans="1:2" ht="17.25" customHeight="1">
      <c r="A127" s="1"/>
      <c r="B127" s="1"/>
    </row>
    <row r="128" spans="1:2" ht="17.25" customHeight="1">
      <c r="A128" s="1"/>
      <c r="B128" s="1"/>
    </row>
    <row r="129" spans="1:2" ht="17.25" customHeight="1">
      <c r="A129" s="1"/>
      <c r="B129" s="1"/>
    </row>
    <row r="130" spans="1:2" ht="17.25" customHeight="1">
      <c r="A130" s="1"/>
      <c r="B130" s="1"/>
    </row>
    <row r="131" spans="1:2" ht="17.25" customHeight="1">
      <c r="A131" s="1"/>
      <c r="B131" s="1"/>
    </row>
    <row r="132" spans="1:2" ht="17.25" customHeight="1">
      <c r="A132" s="1"/>
      <c r="B132" s="1"/>
    </row>
    <row r="133" spans="1:2" ht="17.25" customHeight="1">
      <c r="A133" s="1"/>
      <c r="B133" s="1"/>
    </row>
    <row r="134" spans="1:2" ht="17.25" customHeight="1">
      <c r="A134" s="1"/>
      <c r="B134" s="1"/>
    </row>
    <row r="135" spans="1:2" ht="17.25" customHeight="1">
      <c r="A135" s="1"/>
      <c r="B135" s="1"/>
    </row>
    <row r="136" spans="1:2" ht="17.25" customHeight="1">
      <c r="A136" s="1"/>
      <c r="B136" s="1"/>
    </row>
    <row r="137" spans="1:2" ht="17.25" customHeight="1">
      <c r="A137" s="1"/>
      <c r="B137" s="1"/>
    </row>
    <row r="138" spans="1:2" ht="17.25" customHeight="1">
      <c r="A138" s="1"/>
      <c r="B138" s="1"/>
    </row>
    <row r="139" spans="1:2" ht="17.25" customHeight="1">
      <c r="A139" s="1"/>
      <c r="B139" s="1"/>
    </row>
    <row r="140" spans="1:2" ht="17.25" customHeight="1">
      <c r="A140" s="1"/>
      <c r="B140" s="1"/>
    </row>
    <row r="141" spans="1:2" ht="17.25" customHeight="1">
      <c r="A141" s="1"/>
      <c r="B141" s="1"/>
    </row>
    <row r="142" spans="1:2" ht="17.25" customHeight="1">
      <c r="A142" s="1"/>
      <c r="B142" s="1"/>
    </row>
    <row r="143" spans="1:2" ht="17.25" customHeight="1">
      <c r="A143" s="1"/>
      <c r="B143" s="1"/>
    </row>
    <row r="144" spans="1:2" ht="17.25" customHeight="1">
      <c r="A144" s="1"/>
      <c r="B144" s="1"/>
    </row>
    <row r="145" spans="1:2" ht="17.25" customHeight="1">
      <c r="A145" s="1"/>
      <c r="B145" s="1"/>
    </row>
    <row r="146" spans="1:2" ht="17.25" customHeight="1">
      <c r="A146" s="1"/>
      <c r="B146" s="1"/>
    </row>
    <row r="147" spans="1:2" ht="17.25" customHeight="1">
      <c r="A147" s="1"/>
      <c r="B147" s="1"/>
    </row>
    <row r="148" spans="1:2" ht="17.25" customHeight="1">
      <c r="A148" s="1"/>
      <c r="B148" s="1"/>
    </row>
    <row r="149" spans="1:2" ht="17.25" customHeight="1">
      <c r="A149" s="1"/>
      <c r="B149" s="1"/>
    </row>
    <row r="150" spans="1:2" ht="17.25" customHeight="1">
      <c r="A150" s="1"/>
      <c r="B150" s="1"/>
    </row>
    <row r="151" spans="1:2" ht="17.25" customHeight="1">
      <c r="A151" s="1"/>
      <c r="B151" s="1"/>
    </row>
    <row r="152" spans="1:2" ht="17.25" customHeight="1">
      <c r="A152" s="1"/>
      <c r="B152" s="1"/>
    </row>
    <row r="153" spans="1:2" ht="17.25" customHeight="1">
      <c r="A153" s="1"/>
      <c r="B153" s="1"/>
    </row>
    <row r="154" spans="1:2" ht="17.25" customHeight="1">
      <c r="A154" s="1"/>
      <c r="B154" s="1"/>
    </row>
    <row r="155" spans="1:2" ht="17.25" customHeight="1">
      <c r="A155" s="1"/>
      <c r="B155" s="1"/>
    </row>
    <row r="156" spans="1:2" ht="17.25" customHeight="1">
      <c r="A156" s="1"/>
      <c r="B156" s="1"/>
    </row>
    <row r="157" spans="1:2" ht="17.25" customHeight="1">
      <c r="A157" s="1"/>
      <c r="B157" s="1"/>
    </row>
    <row r="158" spans="1:2" ht="17.25" customHeight="1">
      <c r="A158" s="1"/>
      <c r="B158" s="1"/>
    </row>
    <row r="159" spans="1:2" ht="17.25" customHeight="1">
      <c r="A159" s="1"/>
      <c r="B159" s="1"/>
    </row>
    <row r="160" spans="1:2" ht="17.25" customHeight="1">
      <c r="A160" s="1"/>
      <c r="B160" s="1"/>
    </row>
    <row r="161" spans="1:2" ht="17.25" customHeight="1">
      <c r="A161" s="1"/>
      <c r="B161" s="1"/>
    </row>
    <row r="162" spans="1:2" ht="17.25" customHeight="1">
      <c r="A162" s="1"/>
      <c r="B162" s="1"/>
    </row>
    <row r="163" spans="1:2" ht="17.25" customHeight="1">
      <c r="A163" s="1"/>
      <c r="B163" s="1"/>
    </row>
    <row r="164" spans="1:2" ht="17.25" customHeight="1">
      <c r="A164" s="1"/>
      <c r="B164" s="1"/>
    </row>
    <row r="165" spans="1:2" ht="17.25" customHeight="1">
      <c r="A165" s="1"/>
      <c r="B165" s="1"/>
    </row>
    <row r="166" spans="1:2" ht="17.25" customHeight="1">
      <c r="A166" s="1"/>
      <c r="B166" s="1"/>
    </row>
    <row r="167" spans="1:2" ht="17.25" customHeight="1">
      <c r="A167" s="1"/>
      <c r="B167" s="1"/>
    </row>
    <row r="168" spans="1:2" ht="17.25" customHeight="1">
      <c r="A168" s="1"/>
      <c r="B168" s="1"/>
    </row>
    <row r="169" spans="1:2" ht="17.25" customHeight="1">
      <c r="A169" s="1"/>
      <c r="B169" s="1"/>
    </row>
    <row r="170" spans="1:2" ht="17.25" customHeight="1">
      <c r="A170" s="1"/>
      <c r="B170" s="1"/>
    </row>
    <row r="171" spans="1:2" ht="17.25" customHeight="1">
      <c r="A171" s="1"/>
      <c r="B171" s="1"/>
    </row>
    <row r="172" spans="1:2" ht="17.25" customHeight="1">
      <c r="A172" s="1"/>
      <c r="B172" s="1"/>
    </row>
    <row r="173" spans="1:2" ht="17.25" customHeight="1">
      <c r="A173" s="1"/>
      <c r="B173" s="1"/>
    </row>
    <row r="174" spans="1:2" ht="17.25" customHeight="1">
      <c r="A174" s="1"/>
      <c r="B174" s="1"/>
    </row>
    <row r="175" spans="1:2" ht="17.25" customHeight="1">
      <c r="A175" s="1"/>
      <c r="B175" s="1"/>
    </row>
    <row r="176" spans="1:2" ht="17.25" customHeight="1">
      <c r="A176" s="1"/>
      <c r="B176" s="1"/>
    </row>
    <row r="177" spans="1:2" ht="17.25" customHeight="1">
      <c r="A177" s="1"/>
      <c r="B177" s="1"/>
    </row>
    <row r="178" spans="1:2" ht="17.25" customHeight="1">
      <c r="A178" s="1"/>
      <c r="B178" s="1"/>
    </row>
    <row r="179" spans="1:2" ht="17.25" customHeight="1">
      <c r="A179" s="1"/>
      <c r="B179" s="1"/>
    </row>
    <row r="180" spans="1:2" ht="17.25" customHeight="1">
      <c r="A180" s="1"/>
      <c r="B180" s="1"/>
    </row>
    <row r="181" spans="1:2" ht="17.25" customHeight="1">
      <c r="A181" s="1"/>
      <c r="B181" s="1"/>
    </row>
    <row r="182" spans="1:2" ht="17.25" customHeight="1">
      <c r="A182" s="1"/>
      <c r="B182" s="1"/>
    </row>
    <row r="183" spans="1:2" ht="17.25" customHeight="1">
      <c r="A183" s="1"/>
      <c r="B183" s="1"/>
    </row>
    <row r="184" spans="1:2" ht="17.25" customHeight="1">
      <c r="A184" s="1"/>
      <c r="B184" s="1"/>
    </row>
    <row r="185" spans="1:2" ht="17.25" customHeight="1">
      <c r="A185" s="1"/>
      <c r="B185" s="1"/>
    </row>
    <row r="186" spans="1:2" ht="17.25" customHeight="1">
      <c r="A186" s="1"/>
      <c r="B186" s="1"/>
    </row>
    <row r="187" spans="1:2" ht="17.25" customHeight="1">
      <c r="A187" s="1"/>
      <c r="B187" s="1"/>
    </row>
    <row r="188" spans="1:2" ht="17.25" customHeight="1">
      <c r="A188" s="1"/>
      <c r="B188" s="1"/>
    </row>
    <row r="189" spans="1:2" ht="17.25" customHeight="1">
      <c r="A189" s="1"/>
      <c r="B189" s="1"/>
    </row>
    <row r="190" spans="1:2" ht="17.25" customHeight="1">
      <c r="A190" s="1"/>
      <c r="B190" s="1"/>
    </row>
    <row r="191" spans="1:2" ht="17.25" customHeight="1">
      <c r="A191" s="1"/>
      <c r="B191" s="1"/>
    </row>
    <row r="192" spans="1:2" ht="17.25" customHeight="1">
      <c r="A192" s="1"/>
      <c r="B192" s="1"/>
    </row>
    <row r="193" spans="1:2" ht="17.25" customHeight="1">
      <c r="A193" s="1"/>
      <c r="B193" s="1"/>
    </row>
    <row r="194" spans="1:2" ht="17.25" customHeight="1">
      <c r="A194" s="1"/>
      <c r="B194" s="1"/>
    </row>
    <row r="195" spans="1:2" ht="17.25" customHeight="1">
      <c r="A195" s="1"/>
      <c r="B195" s="1"/>
    </row>
    <row r="196" spans="1:2" ht="17.25" customHeight="1">
      <c r="A196" s="1"/>
      <c r="B196" s="1"/>
    </row>
    <row r="197" spans="1:2" ht="17.25" customHeight="1">
      <c r="A197" s="1"/>
      <c r="B197" s="1"/>
    </row>
    <row r="198" spans="1:2" ht="17.25" customHeight="1">
      <c r="A198" s="1"/>
      <c r="B198" s="1"/>
    </row>
    <row r="199" spans="1:2" ht="17.25" customHeight="1">
      <c r="A199" s="1"/>
      <c r="B199" s="1"/>
    </row>
    <row r="200" spans="1:2" ht="17.25" customHeight="1">
      <c r="A200" s="1"/>
      <c r="B200" s="1"/>
    </row>
    <row r="201" spans="1:2" ht="17.25" customHeight="1">
      <c r="A201" s="1"/>
      <c r="B201" s="1"/>
    </row>
    <row r="202" spans="1:2" ht="17.25" customHeight="1">
      <c r="A202" s="1"/>
      <c r="B202" s="1"/>
    </row>
    <row r="203" spans="1:2" ht="17.25" customHeight="1">
      <c r="A203" s="1"/>
      <c r="B203" s="1"/>
    </row>
    <row r="204" spans="1:2" ht="17.25" customHeight="1">
      <c r="A204" s="1"/>
      <c r="B204" s="1"/>
    </row>
    <row r="205" spans="1:2" ht="17.25" customHeight="1">
      <c r="A205" s="1"/>
      <c r="B205" s="1"/>
    </row>
    <row r="206" spans="1:2" ht="17.25" customHeight="1">
      <c r="A206" s="1"/>
      <c r="B206" s="1"/>
    </row>
    <row r="207" spans="1:2" ht="17.25" customHeight="1">
      <c r="A207" s="1"/>
      <c r="B207" s="1"/>
    </row>
    <row r="208" spans="1:2" ht="17.25" customHeight="1">
      <c r="A208" s="1"/>
      <c r="B208" s="1"/>
    </row>
    <row r="209" spans="1:2" ht="17.25" customHeight="1">
      <c r="A209" s="1"/>
      <c r="B209" s="1"/>
    </row>
    <row r="210" spans="1:2" ht="17.25" customHeight="1">
      <c r="A210" s="1"/>
      <c r="B210" s="1"/>
    </row>
    <row r="211" spans="1:2" ht="17.25" customHeight="1">
      <c r="A211" s="1"/>
      <c r="B211" s="1"/>
    </row>
    <row r="212" spans="1:2" ht="17.25" customHeight="1">
      <c r="A212" s="1"/>
      <c r="B212" s="1"/>
    </row>
    <row r="213" spans="1:2" ht="17.25" customHeight="1">
      <c r="A213" s="1"/>
      <c r="B213" s="1"/>
    </row>
    <row r="214" spans="1:2" ht="17.25" customHeight="1">
      <c r="A214" s="1"/>
      <c r="B214" s="1"/>
    </row>
    <row r="215" spans="1:2" ht="17.25" customHeight="1">
      <c r="A215" s="1"/>
      <c r="B215" s="1"/>
    </row>
    <row r="216" spans="1:2" ht="17.25" customHeight="1">
      <c r="A216" s="1"/>
      <c r="B216" s="1"/>
    </row>
    <row r="217" spans="1:2" ht="17.25" customHeight="1">
      <c r="A217" s="1"/>
      <c r="B217" s="1"/>
    </row>
    <row r="218" spans="1:2" ht="17.25" customHeight="1">
      <c r="A218" s="1"/>
      <c r="B218" s="1"/>
    </row>
    <row r="219" spans="1:2" ht="17.25" customHeight="1">
      <c r="A219" s="1"/>
      <c r="B219" s="1"/>
    </row>
    <row r="220" spans="1:2" ht="17.25" customHeight="1">
      <c r="A220" s="1"/>
      <c r="B220" s="1"/>
    </row>
    <row r="221" spans="1:2" ht="17.25" customHeight="1">
      <c r="A221" s="1"/>
      <c r="B221" s="1"/>
    </row>
    <row r="222" spans="1:2" ht="17.25" customHeight="1">
      <c r="A222" s="1"/>
      <c r="B222" s="1"/>
    </row>
    <row r="223" spans="1:2" ht="17.25" customHeight="1">
      <c r="A223" s="1"/>
      <c r="B223" s="1"/>
    </row>
    <row r="224" spans="1:2" ht="17.25" customHeight="1">
      <c r="A224" s="1"/>
      <c r="B224" s="1"/>
    </row>
    <row r="225" spans="1:2" ht="17.25" customHeight="1">
      <c r="A225" s="1"/>
      <c r="B225" s="1"/>
    </row>
    <row r="226" spans="1:2" ht="17.25" customHeight="1">
      <c r="A226" s="1"/>
      <c r="B226" s="1"/>
    </row>
    <row r="227" spans="1:2" ht="17.25" customHeight="1">
      <c r="A227" s="1"/>
      <c r="B227" s="1"/>
    </row>
    <row r="228" spans="1:2" ht="17.25" customHeight="1">
      <c r="A228" s="1"/>
      <c r="B228" s="1"/>
    </row>
    <row r="229" spans="1:2" ht="17.25" customHeight="1">
      <c r="A229" s="1"/>
      <c r="B229" s="1"/>
    </row>
    <row r="230" spans="1:2" ht="17.25" customHeight="1">
      <c r="A230" s="1"/>
      <c r="B230" s="1"/>
    </row>
    <row r="231" spans="1:2" ht="17.25" customHeight="1">
      <c r="A231" s="1"/>
      <c r="B231" s="1"/>
    </row>
    <row r="232" spans="1:2" ht="17.25" customHeight="1">
      <c r="A232" s="1"/>
      <c r="B232" s="1"/>
    </row>
    <row r="233" spans="1:2" ht="17.25" customHeight="1">
      <c r="A233" s="1"/>
      <c r="B233" s="1"/>
    </row>
    <row r="234" spans="1:2" ht="17.25" customHeight="1">
      <c r="A234" s="1"/>
      <c r="B234" s="1"/>
    </row>
    <row r="235" spans="1:2" ht="17.25" customHeight="1">
      <c r="A235" s="1"/>
      <c r="B235" s="1"/>
    </row>
    <row r="236" spans="1:2" ht="17.25" customHeight="1">
      <c r="A236" s="1"/>
      <c r="B236" s="1"/>
    </row>
    <row r="237" spans="1:2" ht="17.25" customHeight="1">
      <c r="A237" s="1"/>
      <c r="B237" s="1"/>
    </row>
    <row r="238" spans="1:2" ht="17.25" customHeight="1">
      <c r="A238" s="1"/>
      <c r="B238" s="1"/>
    </row>
    <row r="239" spans="1:2" ht="17.25" customHeight="1">
      <c r="A239" s="1"/>
      <c r="B239" s="1"/>
    </row>
    <row r="240" spans="1:2" ht="17.25" customHeight="1">
      <c r="A240" s="1"/>
      <c r="B240" s="1"/>
    </row>
    <row r="241" spans="1:2" ht="17.25" customHeight="1">
      <c r="A241" s="1"/>
      <c r="B241" s="1"/>
    </row>
    <row r="242" spans="1:2" ht="17.25" customHeight="1">
      <c r="A242" s="1"/>
      <c r="B242" s="1"/>
    </row>
    <row r="243" spans="1:2" ht="17.25" customHeight="1">
      <c r="A243" s="1"/>
      <c r="B243" s="1"/>
    </row>
    <row r="244" spans="1:2" ht="17.25" customHeight="1">
      <c r="A244" s="1"/>
      <c r="B244" s="1"/>
    </row>
    <row r="245" spans="1:2" ht="17.25" customHeight="1">
      <c r="A245" s="1"/>
      <c r="B245" s="1"/>
    </row>
    <row r="246" spans="1:2" ht="17.25" customHeight="1">
      <c r="A246" s="1"/>
      <c r="B246" s="1"/>
    </row>
    <row r="247" spans="1:2" ht="17.25" customHeight="1">
      <c r="A247" s="1"/>
      <c r="B247" s="1"/>
    </row>
    <row r="248" spans="1:2" ht="17.25" customHeight="1">
      <c r="A248" s="1"/>
      <c r="B248" s="1"/>
    </row>
    <row r="249" spans="1:2" ht="17.25" customHeight="1">
      <c r="A249" s="1"/>
      <c r="B249" s="1"/>
    </row>
    <row r="250" spans="1:2" ht="17.25" customHeight="1">
      <c r="A250" s="1"/>
      <c r="B250" s="1"/>
    </row>
    <row r="251" spans="1:2" ht="17.25" customHeight="1">
      <c r="A251" s="1"/>
      <c r="B251" s="1"/>
    </row>
    <row r="252" spans="1:2" ht="17.25" customHeight="1">
      <c r="A252" s="1"/>
      <c r="B252" s="1"/>
    </row>
    <row r="253" spans="1:2" ht="17.25" customHeight="1">
      <c r="A253" s="1"/>
      <c r="B253" s="1"/>
    </row>
    <row r="254" spans="1:2" ht="17.25" customHeight="1">
      <c r="A254" s="1"/>
      <c r="B254" s="1"/>
    </row>
    <row r="255" spans="1:2" ht="17.25" customHeight="1">
      <c r="A255" s="1"/>
      <c r="B255" s="1"/>
    </row>
    <row r="256" spans="1:2" ht="17.25" customHeight="1">
      <c r="A256" s="1"/>
      <c r="B256" s="1"/>
    </row>
    <row r="257" spans="1:2" ht="17.25" customHeight="1">
      <c r="A257" s="1"/>
      <c r="B257" s="1"/>
    </row>
    <row r="258" spans="1:2" ht="17.25" customHeight="1">
      <c r="A258" s="1"/>
      <c r="B258" s="1"/>
    </row>
    <row r="259" spans="1:2" ht="17.25" customHeight="1">
      <c r="A259" s="1"/>
      <c r="B259" s="1"/>
    </row>
    <row r="260" spans="1:2" ht="17.25" customHeight="1">
      <c r="A260" s="1"/>
      <c r="B260" s="1"/>
    </row>
    <row r="261" spans="1:2" ht="17.25" customHeight="1">
      <c r="A261" s="1"/>
      <c r="B261" s="1"/>
    </row>
    <row r="262" spans="1:2" ht="17.25" customHeight="1">
      <c r="A262" s="1"/>
      <c r="B262" s="1"/>
    </row>
    <row r="263" spans="1:2" ht="17.25" customHeight="1">
      <c r="A263" s="1"/>
      <c r="B263" s="1"/>
    </row>
    <row r="264" spans="1:2" ht="17.25" customHeight="1">
      <c r="A264" s="1"/>
      <c r="B264" s="1"/>
    </row>
    <row r="265" spans="1:2" ht="17.25" customHeight="1">
      <c r="A265" s="1"/>
      <c r="B265" s="1"/>
    </row>
    <row r="266" spans="1:2" ht="17.25" customHeight="1">
      <c r="A266" s="1"/>
      <c r="B266" s="1"/>
    </row>
    <row r="267" spans="1:2" ht="17.25" customHeight="1">
      <c r="A267" s="1"/>
      <c r="B267" s="1"/>
    </row>
    <row r="268" spans="1:2" ht="17.25" customHeight="1">
      <c r="A268" s="1"/>
      <c r="B268" s="1"/>
    </row>
    <row r="269" spans="1:2" ht="17.25" customHeight="1">
      <c r="A269" s="1"/>
      <c r="B269" s="1"/>
    </row>
    <row r="270" spans="1:2" ht="17.25" customHeight="1">
      <c r="A270" s="1"/>
      <c r="B270" s="1"/>
    </row>
    <row r="271" spans="1:2" ht="17.25" customHeight="1">
      <c r="A271" s="1"/>
      <c r="B271" s="1"/>
    </row>
    <row r="272" spans="1:2" ht="17.25" customHeight="1">
      <c r="A272" s="1"/>
      <c r="B272" s="1"/>
    </row>
    <row r="273" spans="1:2" ht="17.25" customHeight="1">
      <c r="A273" s="1"/>
      <c r="B273" s="1"/>
    </row>
    <row r="274" spans="1:2" ht="17.25" customHeight="1">
      <c r="A274" s="1"/>
      <c r="B274" s="1"/>
    </row>
    <row r="275" spans="1:2" ht="17.25" customHeight="1">
      <c r="A275" s="1"/>
      <c r="B275" s="1"/>
    </row>
    <row r="276" spans="1:2" ht="17.25" customHeight="1">
      <c r="A276" s="1"/>
      <c r="B276" s="1"/>
    </row>
    <row r="277" spans="1:2" ht="17.25" customHeight="1">
      <c r="A277" s="1"/>
      <c r="B277" s="1"/>
    </row>
    <row r="278" spans="1:2" ht="17.25" customHeight="1">
      <c r="A278" s="1"/>
      <c r="B278" s="1"/>
    </row>
    <row r="279" spans="1:2" ht="17.25" customHeight="1">
      <c r="A279" s="1"/>
      <c r="B279" s="1"/>
    </row>
    <row r="280" spans="1:2" ht="17.25" customHeight="1">
      <c r="A280" s="1"/>
      <c r="B280" s="1"/>
    </row>
    <row r="281" spans="1:2" ht="17.25" customHeight="1">
      <c r="A281" s="1"/>
      <c r="B281" s="1"/>
    </row>
    <row r="282" spans="1:2" ht="17.25" customHeight="1">
      <c r="A282" s="1"/>
      <c r="B282" s="1"/>
    </row>
    <row r="283" spans="1:2" ht="17.25" customHeight="1">
      <c r="A283" s="1"/>
      <c r="B283" s="1"/>
    </row>
    <row r="284" spans="1:2" ht="17.25" customHeight="1">
      <c r="A284" s="1"/>
      <c r="B284" s="1"/>
    </row>
    <row r="285" spans="1:2" ht="17.25" customHeight="1">
      <c r="A285" s="1"/>
      <c r="B285" s="1"/>
    </row>
    <row r="286" spans="1:2" ht="17.25" customHeight="1">
      <c r="A286" s="1"/>
      <c r="B286" s="1"/>
    </row>
    <row r="287" spans="1:2" ht="17.25" customHeight="1">
      <c r="A287" s="1"/>
      <c r="B287" s="1"/>
    </row>
    <row r="288" spans="1:2" ht="17.25" customHeight="1">
      <c r="A288" s="1"/>
      <c r="B288" s="1"/>
    </row>
    <row r="289" spans="1:2" ht="17.25" customHeight="1">
      <c r="A289" s="1"/>
      <c r="B289" s="1"/>
    </row>
    <row r="290" spans="1:2" ht="17.25" customHeight="1">
      <c r="A290" s="1"/>
      <c r="B290" s="1"/>
    </row>
    <row r="291" spans="1:2" ht="17.25" customHeight="1">
      <c r="A291" s="1"/>
      <c r="B291" s="1"/>
    </row>
    <row r="292" spans="1:2" ht="17.25" customHeight="1">
      <c r="A292" s="1"/>
      <c r="B292" s="1"/>
    </row>
    <row r="293" spans="1:2" ht="17.25" customHeight="1">
      <c r="A293" s="1"/>
      <c r="B293" s="1"/>
    </row>
    <row r="294" spans="1:2" ht="17.25" customHeight="1">
      <c r="A294" s="1"/>
      <c r="B294" s="1"/>
    </row>
    <row r="295" spans="1:2" ht="17.25" customHeight="1">
      <c r="A295" s="1"/>
      <c r="B295" s="1"/>
    </row>
    <row r="296" spans="1:2" ht="17.25" customHeight="1">
      <c r="A296" s="1"/>
      <c r="B296" s="1"/>
    </row>
    <row r="297" spans="1:2" ht="17.25" customHeight="1">
      <c r="A297" s="1"/>
      <c r="B297" s="1"/>
    </row>
    <row r="298" spans="1:2" ht="17.25" customHeight="1">
      <c r="A298" s="1"/>
      <c r="B298" s="1"/>
    </row>
    <row r="299" spans="1:2" ht="17.25" customHeight="1">
      <c r="A299" s="1"/>
      <c r="B299" s="1"/>
    </row>
    <row r="300" spans="1:2" ht="17.25" customHeight="1">
      <c r="A300" s="1"/>
      <c r="B300" s="1"/>
    </row>
    <row r="301" spans="1:2" ht="17.25" customHeight="1">
      <c r="A301" s="1"/>
      <c r="B301" s="1"/>
    </row>
    <row r="302" spans="1:2" ht="17.25" customHeight="1">
      <c r="A302" s="1"/>
      <c r="B302" s="1"/>
    </row>
    <row r="303" spans="1:2" ht="17.25" customHeight="1">
      <c r="A303" s="1"/>
      <c r="B303" s="1"/>
    </row>
    <row r="304" spans="1:2" ht="17.25" customHeight="1">
      <c r="A304" s="1"/>
      <c r="B304" s="1"/>
    </row>
    <row r="305" spans="1:2" ht="17.25" customHeight="1">
      <c r="A305" s="1"/>
      <c r="B305" s="1"/>
    </row>
    <row r="306" spans="1:2" ht="17.25" customHeight="1">
      <c r="A306" s="1"/>
      <c r="B306" s="1"/>
    </row>
    <row r="307" spans="1:2" ht="17.25" customHeight="1">
      <c r="A307" s="1"/>
      <c r="B307" s="1"/>
    </row>
    <row r="308" spans="1:2" ht="17.25" customHeight="1">
      <c r="A308" s="1"/>
      <c r="B308" s="1"/>
    </row>
    <row r="309" spans="1:2" ht="17.25" customHeight="1">
      <c r="A309" s="1"/>
      <c r="B309" s="1"/>
    </row>
    <row r="310" spans="1:2" ht="17.25" customHeight="1">
      <c r="A310" s="1"/>
      <c r="B310" s="1"/>
    </row>
    <row r="311" spans="1:2" ht="17.25" customHeight="1">
      <c r="A311" s="1"/>
      <c r="B311" s="1"/>
    </row>
    <row r="312" spans="1:2" ht="17.25" customHeight="1">
      <c r="A312" s="1"/>
      <c r="B312" s="1"/>
    </row>
    <row r="313" spans="1:2" ht="17.25" customHeight="1">
      <c r="A313" s="1"/>
      <c r="B313" s="1"/>
    </row>
    <row r="314" spans="1:2" ht="17.25" customHeight="1">
      <c r="A314" s="1"/>
      <c r="B314" s="1"/>
    </row>
    <row r="315" spans="1:2" ht="17.25" customHeight="1">
      <c r="A315" s="1"/>
      <c r="B315" s="1"/>
    </row>
    <row r="316" spans="1:2" ht="17.25" customHeight="1">
      <c r="A316" s="1"/>
      <c r="B316" s="1"/>
    </row>
    <row r="317" spans="1:2" ht="17.25" customHeight="1">
      <c r="A317" s="1"/>
      <c r="B317" s="1"/>
    </row>
    <row r="318" spans="1:2" ht="17.25" customHeight="1">
      <c r="A318" s="1"/>
      <c r="B318" s="1"/>
    </row>
    <row r="319" spans="1:2" ht="17.25" customHeight="1">
      <c r="A319" s="1"/>
      <c r="B319" s="1"/>
    </row>
    <row r="320" spans="1:2" ht="17.25" customHeight="1">
      <c r="A320" s="1"/>
      <c r="B320" s="1"/>
    </row>
    <row r="321" spans="1:2" ht="17.25" customHeight="1">
      <c r="A321" s="1"/>
      <c r="B321" s="1"/>
    </row>
    <row r="322" spans="1:2" ht="17.25" customHeight="1">
      <c r="A322" s="1"/>
      <c r="B322" s="1"/>
    </row>
    <row r="323" spans="1:2" ht="17.25" customHeight="1">
      <c r="A323" s="1"/>
      <c r="B323" s="1"/>
    </row>
    <row r="324" spans="1:2" ht="17.25" customHeight="1">
      <c r="A324" s="1"/>
      <c r="B324" s="1"/>
    </row>
    <row r="325" spans="1:2" ht="17.25" customHeight="1">
      <c r="A325" s="1"/>
      <c r="B325" s="1"/>
    </row>
    <row r="326" spans="1:2" ht="17.25" customHeight="1">
      <c r="A326" s="1"/>
      <c r="B326" s="1"/>
    </row>
    <row r="327" spans="1:2" ht="17.25" customHeight="1">
      <c r="A327" s="1"/>
      <c r="B327" s="1"/>
    </row>
    <row r="328" spans="1:2" ht="17.25" customHeight="1">
      <c r="A328" s="1"/>
      <c r="B328" s="1"/>
    </row>
    <row r="329" spans="1:2" ht="17.25" customHeight="1">
      <c r="A329" s="1"/>
      <c r="B329" s="1"/>
    </row>
    <row r="330" spans="1:2" ht="17.25" customHeight="1">
      <c r="A330" s="1"/>
      <c r="B330" s="1"/>
    </row>
    <row r="331" spans="1:2" ht="17.25" customHeight="1">
      <c r="A331" s="1"/>
      <c r="B331" s="1"/>
    </row>
    <row r="332" spans="1:2" ht="17.25" customHeight="1">
      <c r="A332" s="1"/>
      <c r="B332" s="1"/>
    </row>
    <row r="333" spans="1:2" ht="17.25" customHeight="1">
      <c r="A333" s="1"/>
      <c r="B333" s="1"/>
    </row>
    <row r="334" spans="1:2" ht="17.25" customHeight="1">
      <c r="A334" s="1"/>
      <c r="B334" s="1"/>
    </row>
    <row r="335" spans="1:2" ht="17.25" customHeight="1">
      <c r="A335" s="1"/>
      <c r="B335" s="1"/>
    </row>
    <row r="336" spans="1:2" ht="17.25" customHeight="1">
      <c r="A336" s="1"/>
      <c r="B336" s="1"/>
    </row>
    <row r="337" spans="1:2" ht="17.25" customHeight="1">
      <c r="A337" s="1"/>
      <c r="B337" s="1"/>
    </row>
    <row r="338" spans="1:2" ht="17.25" customHeight="1">
      <c r="A338" s="1"/>
      <c r="B338" s="1"/>
    </row>
    <row r="339" spans="1:2" ht="17.25" customHeight="1">
      <c r="A339" s="1"/>
      <c r="B339" s="1"/>
    </row>
    <row r="340" spans="1:2" ht="17.25" customHeight="1">
      <c r="A340" s="1"/>
      <c r="B340" s="1"/>
    </row>
    <row r="341" spans="1:2" ht="17.25" customHeight="1">
      <c r="A341" s="1"/>
      <c r="B341" s="1"/>
    </row>
    <row r="342" spans="1:2" ht="17.25" customHeight="1">
      <c r="A342" s="1"/>
      <c r="B342" s="1"/>
    </row>
    <row r="343" spans="1:2" ht="17.25" customHeight="1">
      <c r="A343" s="1"/>
      <c r="B343" s="1"/>
    </row>
    <row r="344" spans="1:2" ht="17.25" customHeight="1">
      <c r="A344" s="1"/>
      <c r="B344" s="1"/>
    </row>
    <row r="345" spans="1:2" ht="17.25" customHeight="1">
      <c r="A345" s="1"/>
      <c r="B345" s="1"/>
    </row>
    <row r="346" spans="1:2" ht="17.25" customHeight="1">
      <c r="A346" s="1"/>
      <c r="B346" s="1"/>
    </row>
    <row r="347" spans="1:2" ht="17.25" customHeight="1">
      <c r="A347" s="1"/>
      <c r="B347" s="1"/>
    </row>
    <row r="348" spans="1:2" ht="17.25" customHeight="1">
      <c r="A348" s="1"/>
      <c r="B348" s="1"/>
    </row>
    <row r="349" spans="1:2" ht="17.25" customHeight="1">
      <c r="A349" s="1"/>
      <c r="B349" s="1"/>
    </row>
    <row r="350" spans="1:2" ht="17.25" customHeight="1">
      <c r="A350" s="1"/>
      <c r="B350" s="1"/>
    </row>
    <row r="351" spans="1:2" ht="17.25" customHeight="1">
      <c r="A351" s="1"/>
      <c r="B351" s="1"/>
    </row>
    <row r="352" spans="1:2" ht="17.25" customHeight="1">
      <c r="A352" s="1"/>
      <c r="B352" s="1"/>
    </row>
    <row r="353" spans="1:2" ht="17.25" customHeight="1">
      <c r="A353" s="1"/>
      <c r="B353" s="1"/>
    </row>
    <row r="354" spans="1:2" ht="17.25" customHeight="1">
      <c r="A354" s="1"/>
      <c r="B354" s="1"/>
    </row>
    <row r="355" spans="1:2" ht="17.25" customHeight="1">
      <c r="A355" s="1"/>
      <c r="B355" s="1"/>
    </row>
    <row r="356" spans="1:2" ht="17.25" customHeight="1">
      <c r="A356" s="1"/>
      <c r="B356" s="1"/>
    </row>
    <row r="357" spans="1:2" ht="17.25" customHeight="1">
      <c r="A357" s="1"/>
      <c r="B357" s="1"/>
    </row>
    <row r="358" spans="1:2" ht="17.25" customHeight="1">
      <c r="A358" s="1"/>
      <c r="B358" s="1"/>
    </row>
    <row r="359" spans="1:2" ht="17.25" customHeight="1">
      <c r="A359" s="1"/>
      <c r="B359" s="1"/>
    </row>
    <row r="360" spans="1:2" ht="17.25" customHeight="1">
      <c r="A360" s="1"/>
      <c r="B360" s="1"/>
    </row>
    <row r="361" spans="1:2" ht="17.25" customHeight="1">
      <c r="A361" s="1"/>
      <c r="B361" s="1"/>
    </row>
    <row r="362" spans="1:2" ht="17.25" customHeight="1">
      <c r="A362" s="1"/>
      <c r="B362" s="1"/>
    </row>
    <row r="363" spans="1:2" ht="17.25" customHeight="1">
      <c r="A363" s="1"/>
      <c r="B363" s="1"/>
    </row>
    <row r="364" spans="1:2" ht="17.25" customHeight="1">
      <c r="A364" s="1"/>
      <c r="B364" s="1"/>
    </row>
    <row r="365" spans="1:2" ht="17.25" customHeight="1">
      <c r="A365" s="1"/>
      <c r="B365" s="1"/>
    </row>
    <row r="366" spans="1:2" ht="17.25" customHeight="1">
      <c r="A366" s="1"/>
      <c r="B366" s="1"/>
    </row>
    <row r="367" spans="1:2" ht="17.25" customHeight="1">
      <c r="A367" s="1"/>
      <c r="B367" s="1"/>
    </row>
    <row r="368" spans="1:2" ht="17.25" customHeight="1">
      <c r="A368" s="1"/>
      <c r="B368" s="1"/>
    </row>
    <row r="369" spans="1:2" ht="17.25" customHeight="1">
      <c r="A369" s="1"/>
      <c r="B369" s="1"/>
    </row>
    <row r="370" spans="1:2" ht="17.25" customHeight="1">
      <c r="A370" s="1"/>
      <c r="B370" s="1"/>
    </row>
    <row r="371" spans="1:2" ht="17.25" customHeight="1">
      <c r="A371" s="1"/>
      <c r="B371" s="1"/>
    </row>
    <row r="372" spans="1:2" ht="17.25" customHeight="1">
      <c r="A372" s="1"/>
      <c r="B372" s="1"/>
    </row>
    <row r="373" spans="1:2" ht="17.25" customHeight="1">
      <c r="A373" s="1"/>
      <c r="B373" s="1"/>
    </row>
    <row r="374" spans="1:2" ht="17.25" customHeight="1">
      <c r="A374" s="1"/>
      <c r="B374" s="1"/>
    </row>
    <row r="375" spans="1:2" ht="17.25" customHeight="1">
      <c r="A375" s="1"/>
      <c r="B375" s="1"/>
    </row>
    <row r="376" spans="1:2" ht="17.25" customHeight="1">
      <c r="A376" s="1"/>
      <c r="B376" s="1"/>
    </row>
    <row r="377" spans="1:2" ht="17.25" customHeight="1">
      <c r="A377" s="1"/>
      <c r="B377" s="1"/>
    </row>
    <row r="378" spans="1:2" ht="17.25" customHeight="1">
      <c r="A378" s="1"/>
      <c r="B378" s="1"/>
    </row>
    <row r="379" spans="1:2" ht="17.25" customHeight="1">
      <c r="A379" s="1"/>
      <c r="B379" s="1"/>
    </row>
    <row r="380" spans="1:2" ht="17.25" customHeight="1">
      <c r="A380" s="1"/>
      <c r="B380" s="1"/>
    </row>
    <row r="381" spans="1:2" ht="17.25" customHeight="1">
      <c r="A381" s="1"/>
      <c r="B381" s="1"/>
    </row>
    <row r="382" spans="1:2" ht="17.25" customHeight="1">
      <c r="A382" s="1"/>
      <c r="B382" s="1"/>
    </row>
    <row r="383" spans="1:2" ht="17.25" customHeight="1">
      <c r="A383" s="1"/>
      <c r="B383" s="1"/>
    </row>
    <row r="384" spans="1:2" ht="17.25" customHeight="1">
      <c r="A384" s="1"/>
      <c r="B384" s="1"/>
    </row>
    <row r="385" spans="1:2" ht="17.25" customHeight="1">
      <c r="A385" s="1"/>
      <c r="B385" s="1"/>
    </row>
    <row r="386" spans="1:2" ht="17.25" customHeight="1">
      <c r="A386" s="1"/>
      <c r="B386" s="1"/>
    </row>
    <row r="387" spans="1:2" ht="17.25" customHeight="1">
      <c r="A387" s="1"/>
      <c r="B387" s="1"/>
    </row>
    <row r="388" spans="1:2" ht="17.25" customHeight="1">
      <c r="A388" s="1"/>
      <c r="B388" s="1"/>
    </row>
    <row r="389" spans="1:2" ht="17.25" customHeight="1">
      <c r="A389" s="1"/>
      <c r="B389" s="1"/>
    </row>
    <row r="390" spans="1:2" ht="17.25" customHeight="1">
      <c r="A390" s="1"/>
      <c r="B390" s="1"/>
    </row>
    <row r="391" spans="1:2" ht="17.25" customHeight="1">
      <c r="A391" s="1"/>
      <c r="B391" s="1"/>
    </row>
    <row r="392" spans="1:2" ht="17.25" customHeight="1">
      <c r="A392" s="1"/>
      <c r="B392" s="1"/>
    </row>
    <row r="393" spans="1:2" ht="17.25" customHeight="1">
      <c r="A393" s="1"/>
      <c r="B393" s="1"/>
    </row>
    <row r="394" spans="1:2" ht="17.25" customHeight="1">
      <c r="A394" s="1"/>
      <c r="B394" s="1"/>
    </row>
    <row r="395" spans="1:2" ht="17.25" customHeight="1">
      <c r="A395" s="1"/>
      <c r="B395" s="1"/>
    </row>
    <row r="396" spans="1:2" ht="17.25" customHeight="1">
      <c r="A396" s="1"/>
      <c r="B396" s="1"/>
    </row>
    <row r="397" spans="1:2" ht="17.25" customHeight="1">
      <c r="A397" s="1"/>
      <c r="B397" s="1"/>
    </row>
    <row r="398" spans="1:2" ht="17.25" customHeight="1">
      <c r="A398" s="1"/>
      <c r="B398" s="1"/>
    </row>
    <row r="399" spans="1:2" ht="17.25" customHeight="1">
      <c r="A399" s="1"/>
      <c r="B399" s="1"/>
    </row>
    <row r="400" spans="1:2" ht="17.25" customHeight="1">
      <c r="A400" s="1"/>
      <c r="B400" s="1"/>
    </row>
    <row r="401" spans="1:2" ht="17.25" customHeight="1">
      <c r="A401" s="1"/>
      <c r="B401" s="1"/>
    </row>
    <row r="402" spans="1:2" ht="17.25" customHeight="1">
      <c r="A402" s="1"/>
      <c r="B402" s="1"/>
    </row>
    <row r="403" spans="1:2" ht="17.25" customHeight="1">
      <c r="A403" s="1"/>
      <c r="B403" s="1"/>
    </row>
    <row r="404" spans="1:2" ht="17.25" customHeight="1">
      <c r="A404" s="1"/>
      <c r="B404" s="1"/>
    </row>
    <row r="405" spans="1:2" ht="17.25" customHeight="1">
      <c r="A405" s="1"/>
      <c r="B405" s="1"/>
    </row>
    <row r="406" spans="1:2" ht="17.25" customHeight="1">
      <c r="A406" s="1"/>
      <c r="B406" s="1"/>
    </row>
    <row r="407" spans="1:2" ht="17.25" customHeight="1">
      <c r="A407" s="1"/>
      <c r="B407" s="1"/>
    </row>
    <row r="408" spans="1:2" ht="17.25" customHeight="1">
      <c r="A408" s="1"/>
      <c r="B408" s="1"/>
    </row>
    <row r="409" spans="1:2" ht="17.25" customHeight="1">
      <c r="A409" s="1"/>
      <c r="B409" s="1"/>
    </row>
    <row r="410" spans="1:2" ht="17.25" customHeight="1">
      <c r="A410" s="1"/>
      <c r="B410" s="1"/>
    </row>
    <row r="411" spans="1:2" ht="17.25" customHeight="1">
      <c r="A411" s="1"/>
      <c r="B411" s="1"/>
    </row>
    <row r="412" spans="1:2" ht="17.25" customHeight="1">
      <c r="A412" s="1"/>
      <c r="B412" s="1"/>
    </row>
    <row r="413" spans="1:2" ht="17.25" customHeight="1">
      <c r="A413" s="1"/>
      <c r="B413" s="1"/>
    </row>
    <row r="414" spans="1:2" ht="17.25" customHeight="1">
      <c r="A414" s="1"/>
      <c r="B414" s="1"/>
    </row>
    <row r="415" spans="1:2" ht="17.25" customHeight="1">
      <c r="A415" s="1"/>
      <c r="B415" s="1"/>
    </row>
    <row r="416" spans="1:2" ht="17.25" customHeight="1">
      <c r="A416" s="1"/>
      <c r="B416" s="1"/>
    </row>
    <row r="417" spans="1:2" ht="17.25" customHeight="1">
      <c r="A417" s="1"/>
      <c r="B417" s="1"/>
    </row>
    <row r="418" spans="1:2" ht="17.25" customHeight="1">
      <c r="A418" s="1"/>
      <c r="B418" s="1"/>
    </row>
    <row r="419" spans="1:2" ht="17.25" customHeight="1">
      <c r="A419" s="1"/>
      <c r="B419" s="1"/>
    </row>
    <row r="420" spans="1:2" ht="17.25" customHeight="1">
      <c r="A420" s="1"/>
      <c r="B420" s="1"/>
    </row>
    <row r="421" spans="1:2" ht="17.25" customHeight="1">
      <c r="A421" s="1"/>
      <c r="B421" s="1"/>
    </row>
    <row r="422" spans="1:2" ht="17.25" customHeight="1">
      <c r="A422" s="1"/>
      <c r="B422" s="1"/>
    </row>
    <row r="423" spans="1:2" ht="17.25" customHeight="1">
      <c r="A423" s="1"/>
      <c r="B423" s="1"/>
    </row>
    <row r="424" spans="1:2" ht="17.25" customHeight="1">
      <c r="A424" s="1"/>
      <c r="B424" s="1"/>
    </row>
    <row r="425" spans="1:2" ht="17.25" customHeight="1">
      <c r="A425" s="1"/>
      <c r="B425" s="1"/>
    </row>
    <row r="426" spans="1:2" ht="17.25" customHeight="1">
      <c r="A426" s="1"/>
      <c r="B426" s="1"/>
    </row>
    <row r="427" spans="1:2" ht="17.25" customHeight="1">
      <c r="A427" s="1"/>
      <c r="B427" s="1"/>
    </row>
    <row r="428" spans="1:2" ht="17.25" customHeight="1">
      <c r="A428" s="1"/>
      <c r="B428" s="1"/>
    </row>
    <row r="429" spans="1:2" ht="17.25" customHeight="1">
      <c r="A429" s="1"/>
      <c r="B429" s="1"/>
    </row>
    <row r="430" spans="1:2" ht="17.25" customHeight="1">
      <c r="A430" s="1"/>
      <c r="B430" s="1"/>
    </row>
    <row r="431" spans="1:2" ht="17.25" customHeight="1">
      <c r="A431" s="1"/>
      <c r="B431" s="1"/>
    </row>
    <row r="432" spans="1:2" ht="17.25" customHeight="1">
      <c r="A432" s="1"/>
      <c r="B432" s="1"/>
    </row>
    <row r="433" spans="1:2" ht="17.25" customHeight="1">
      <c r="A433" s="1"/>
      <c r="B433" s="1"/>
    </row>
    <row r="434" spans="1:2" ht="17.25" customHeight="1">
      <c r="A434" s="1"/>
      <c r="B434" s="1"/>
    </row>
    <row r="435" spans="1:2" ht="17.25" customHeight="1">
      <c r="A435" s="1"/>
      <c r="B435" s="1"/>
    </row>
    <row r="436" spans="1:2" ht="17.25" customHeight="1">
      <c r="A436" s="1"/>
      <c r="B436" s="1"/>
    </row>
    <row r="437" spans="1:2" ht="17.25" customHeight="1">
      <c r="A437" s="1"/>
      <c r="B437" s="1"/>
    </row>
    <row r="438" spans="1:2" ht="17.25" customHeight="1">
      <c r="A438" s="1"/>
      <c r="B438" s="1"/>
    </row>
    <row r="439" spans="1:2" ht="17.25" customHeight="1">
      <c r="A439" s="1"/>
      <c r="B439" s="1"/>
    </row>
    <row r="440" spans="1:2" ht="17.25" customHeight="1">
      <c r="A440" s="1"/>
      <c r="B440" s="1"/>
    </row>
    <row r="441" spans="1:2" ht="17.25" customHeight="1">
      <c r="A441" s="1"/>
      <c r="B441" s="1"/>
    </row>
    <row r="442" spans="1:2" ht="17.25" customHeight="1">
      <c r="A442" s="1"/>
      <c r="B442" s="1"/>
    </row>
    <row r="443" spans="1:2" ht="17.25" customHeight="1">
      <c r="A443" s="1"/>
      <c r="B443" s="1"/>
    </row>
    <row r="444" spans="1:2" ht="17.25" customHeight="1">
      <c r="A444" s="1"/>
      <c r="B444" s="1"/>
    </row>
    <row r="445" spans="1:2" ht="17.25" customHeight="1">
      <c r="A445" s="1"/>
      <c r="B445" s="1"/>
    </row>
    <row r="446" spans="1:2" ht="17.25" customHeight="1">
      <c r="A446" s="1"/>
      <c r="B446" s="1"/>
    </row>
    <row r="447" spans="1:2" ht="17.25" customHeight="1">
      <c r="A447" s="1"/>
      <c r="B447" s="1"/>
    </row>
    <row r="448" spans="1:2" ht="17.25" customHeight="1">
      <c r="A448" s="1"/>
      <c r="B448" s="1"/>
    </row>
    <row r="449" spans="1:2" ht="17.25" customHeight="1">
      <c r="A449" s="1"/>
      <c r="B449" s="1"/>
    </row>
    <row r="450" spans="1:2" ht="17.25" customHeight="1">
      <c r="A450" s="1"/>
      <c r="B450" s="1"/>
    </row>
    <row r="451" spans="1:2" ht="17.25" customHeight="1">
      <c r="A451" s="1"/>
      <c r="B451" s="1"/>
    </row>
    <row r="452" spans="1:2" ht="17.25" customHeight="1">
      <c r="A452" s="1"/>
      <c r="B452" s="1"/>
    </row>
    <row r="453" spans="1:2" ht="17.25" customHeight="1">
      <c r="A453" s="1"/>
      <c r="B453" s="1"/>
    </row>
    <row r="454" spans="1:2" ht="17.25" customHeight="1">
      <c r="A454" s="1"/>
      <c r="B454" s="1"/>
    </row>
    <row r="455" spans="1:2" ht="17.25" customHeight="1">
      <c r="A455" s="1"/>
      <c r="B455" s="1"/>
    </row>
    <row r="456" spans="1:2" ht="17.25" customHeight="1">
      <c r="A456" s="1"/>
      <c r="B456" s="1"/>
    </row>
    <row r="457" spans="1:2" ht="17.25" customHeight="1">
      <c r="A457" s="1"/>
      <c r="B457" s="1"/>
    </row>
    <row r="458" spans="1:2" ht="17.25" customHeight="1">
      <c r="A458" s="1"/>
      <c r="B458" s="1"/>
    </row>
    <row r="459" spans="1:2" ht="17.25" customHeight="1">
      <c r="A459" s="1"/>
      <c r="B459" s="1"/>
    </row>
    <row r="460" spans="1:2" ht="17.25" customHeight="1">
      <c r="A460" s="1"/>
      <c r="B460" s="1"/>
    </row>
    <row r="461" spans="1:2" ht="17.25" customHeight="1">
      <c r="A461" s="1"/>
      <c r="B461" s="1"/>
    </row>
    <row r="462" spans="1:2" ht="17.25" customHeight="1">
      <c r="A462" s="1"/>
      <c r="B462" s="1"/>
    </row>
    <row r="463" spans="1:2" ht="17.25" customHeight="1">
      <c r="A463" s="1"/>
      <c r="B463" s="1"/>
    </row>
    <row r="464" spans="1:2" ht="17.25" customHeight="1">
      <c r="A464" s="1"/>
      <c r="B464" s="1"/>
    </row>
    <row r="465" spans="1:2" ht="17.25" customHeight="1">
      <c r="A465" s="1"/>
      <c r="B465" s="1"/>
    </row>
    <row r="466" spans="1:2" ht="17.25" customHeight="1">
      <c r="A466" s="1"/>
      <c r="B466" s="1"/>
    </row>
    <row r="467" spans="1:2" ht="17.25" customHeight="1">
      <c r="A467" s="1"/>
      <c r="B467" s="1"/>
    </row>
    <row r="468" spans="1:2" ht="17.25" customHeight="1">
      <c r="A468" s="1"/>
      <c r="B468" s="1"/>
    </row>
    <row r="469" spans="1:2" ht="17.25" customHeight="1">
      <c r="A469" s="1"/>
      <c r="B469" s="1"/>
    </row>
    <row r="470" spans="1:2" ht="17.25" customHeight="1">
      <c r="A470" s="1"/>
      <c r="B470" s="1"/>
    </row>
    <row r="471" spans="1:2" ht="17.25" customHeight="1">
      <c r="A471" s="1"/>
      <c r="B471" s="1"/>
    </row>
    <row r="472" spans="1:2" ht="17.25" customHeight="1">
      <c r="A472" s="1"/>
      <c r="B472" s="1"/>
    </row>
    <row r="473" spans="1:2" ht="17.25" customHeight="1">
      <c r="A473" s="1"/>
      <c r="B473" s="1"/>
    </row>
    <row r="474" spans="1:2" ht="17.25" customHeight="1">
      <c r="A474" s="1"/>
      <c r="B474" s="1"/>
    </row>
    <row r="475" spans="1:2" ht="17.25" customHeight="1">
      <c r="A475" s="1"/>
      <c r="B475" s="1"/>
    </row>
    <row r="476" spans="1:2" ht="17.25" customHeight="1">
      <c r="A476" s="1"/>
      <c r="B476" s="1"/>
    </row>
    <row r="477" spans="1:2" ht="17.25" customHeight="1">
      <c r="A477" s="1"/>
      <c r="B477" s="1"/>
    </row>
    <row r="478" spans="1:2" ht="17.25" customHeight="1">
      <c r="A478" s="1"/>
      <c r="B478" s="1"/>
    </row>
    <row r="479" spans="1:2" ht="17.25" customHeight="1">
      <c r="A479" s="1"/>
      <c r="B479" s="1"/>
    </row>
    <row r="480" spans="1:2" ht="17.25" customHeight="1">
      <c r="A480" s="1"/>
      <c r="B480" s="1"/>
    </row>
    <row r="481" spans="1:2" ht="17.25" customHeight="1">
      <c r="A481" s="1"/>
      <c r="B481" s="1"/>
    </row>
    <row r="482" spans="1:2" ht="17.25" customHeight="1">
      <c r="A482" s="1"/>
      <c r="B482" s="1"/>
    </row>
    <row r="483" spans="1:2" ht="17.25" customHeight="1">
      <c r="A483" s="1"/>
      <c r="B483" s="1"/>
    </row>
    <row r="484" spans="1:2" ht="17.25" customHeight="1">
      <c r="A484" s="1"/>
      <c r="B484" s="1"/>
    </row>
    <row r="485" spans="1:2" ht="17.25" customHeight="1">
      <c r="A485" s="1"/>
      <c r="B485" s="1"/>
    </row>
    <row r="486" spans="1:2" ht="17.25" customHeight="1">
      <c r="A486" s="1"/>
      <c r="B486" s="1"/>
    </row>
    <row r="487" spans="1:2" ht="17.25" customHeight="1">
      <c r="A487" s="1"/>
      <c r="B487" s="1"/>
    </row>
    <row r="488" spans="1:2" ht="17.25" customHeight="1">
      <c r="A488" s="1"/>
      <c r="B488" s="1"/>
    </row>
    <row r="489" spans="1:2" ht="17.25" customHeight="1">
      <c r="A489" s="1"/>
      <c r="B489" s="1"/>
    </row>
    <row r="490" spans="1:2" ht="17.25" customHeight="1">
      <c r="A490" s="1"/>
      <c r="B490" s="1"/>
    </row>
    <row r="491" spans="1:2" ht="17.25" customHeight="1">
      <c r="A491" s="1"/>
      <c r="B491" s="1"/>
    </row>
    <row r="492" spans="1:2" ht="17.25" customHeight="1">
      <c r="A492" s="1"/>
      <c r="B492" s="1"/>
    </row>
    <row r="493" spans="1:2" ht="17.25" customHeight="1">
      <c r="A493" s="1"/>
      <c r="B493" s="1"/>
    </row>
    <row r="494" spans="1:2" ht="17.25" customHeight="1">
      <c r="A494" s="1"/>
      <c r="B494" s="1"/>
    </row>
    <row r="495" spans="1:2" ht="17.25" customHeight="1">
      <c r="A495" s="1"/>
      <c r="B495" s="1"/>
    </row>
    <row r="496" spans="1:2" ht="17.25" customHeight="1">
      <c r="A496" s="1"/>
      <c r="B496" s="1"/>
    </row>
    <row r="497" spans="1:2" ht="17.25" customHeight="1">
      <c r="A497" s="1"/>
      <c r="B497" s="1"/>
    </row>
    <row r="498" spans="1:2" ht="17.25" customHeight="1">
      <c r="A498" s="1"/>
      <c r="B498" s="1"/>
    </row>
    <row r="499" spans="1:2" ht="17.25" customHeight="1">
      <c r="A499" s="1"/>
      <c r="B499" s="1"/>
    </row>
    <row r="500" spans="1:2" ht="17.25" customHeight="1">
      <c r="A500" s="1"/>
      <c r="B500" s="1"/>
    </row>
    <row r="501" spans="1:2" ht="17.25" customHeight="1">
      <c r="A501" s="1"/>
      <c r="B501" s="1"/>
    </row>
    <row r="502" spans="1:2" ht="17.25" customHeight="1">
      <c r="A502" s="1"/>
      <c r="B502" s="1"/>
    </row>
    <row r="503" spans="1:2" ht="17.25" customHeight="1">
      <c r="A503" s="1"/>
      <c r="B503" s="1"/>
    </row>
    <row r="504" spans="1:2" ht="17.25" customHeight="1">
      <c r="A504" s="1"/>
      <c r="B504" s="1"/>
    </row>
    <row r="505" spans="1:2" ht="17.25" customHeight="1">
      <c r="A505" s="1"/>
      <c r="B505" s="1"/>
    </row>
    <row r="506" spans="1:2" ht="17.25" customHeight="1">
      <c r="A506" s="1"/>
      <c r="B506" s="1"/>
    </row>
    <row r="507" spans="1:2" ht="17.25" customHeight="1">
      <c r="A507" s="1"/>
      <c r="B507" s="1"/>
    </row>
    <row r="508" spans="1:2" ht="17.25" customHeight="1">
      <c r="A508" s="1"/>
      <c r="B508" s="1"/>
    </row>
    <row r="509" spans="1:2" ht="17.25" customHeight="1">
      <c r="A509" s="1"/>
      <c r="B509" s="1"/>
    </row>
    <row r="510" spans="1:2" ht="17.25" customHeight="1">
      <c r="A510" s="1"/>
      <c r="B510" s="1"/>
    </row>
    <row r="511" spans="1:2" ht="17.25" customHeight="1">
      <c r="A511" s="1"/>
      <c r="B511" s="1"/>
    </row>
    <row r="512" spans="1:2" ht="17.25" customHeight="1">
      <c r="A512" s="1"/>
      <c r="B512" s="1"/>
    </row>
    <row r="513" spans="1:2" ht="17.25" customHeight="1">
      <c r="A513" s="1"/>
      <c r="B513" s="1"/>
    </row>
    <row r="514" spans="1:2" ht="17.25" customHeight="1">
      <c r="A514" s="1"/>
      <c r="B514" s="1"/>
    </row>
    <row r="515" spans="1:2" ht="17.25" customHeight="1">
      <c r="A515" s="1"/>
      <c r="B515" s="1"/>
    </row>
    <row r="516" spans="1:2" ht="17.25" customHeight="1">
      <c r="A516" s="1"/>
      <c r="B516" s="1"/>
    </row>
    <row r="517" spans="1:2" ht="17.25" customHeight="1">
      <c r="A517" s="1"/>
      <c r="B517" s="1"/>
    </row>
    <row r="518" spans="1:2" ht="17.25" customHeight="1">
      <c r="A518" s="1"/>
      <c r="B518" s="1"/>
    </row>
    <row r="519" spans="1:2" ht="17.25" customHeight="1">
      <c r="A519" s="1"/>
      <c r="B519" s="1"/>
    </row>
    <row r="520" spans="1:2" ht="17.25" customHeight="1">
      <c r="A520" s="1"/>
      <c r="B520" s="1"/>
    </row>
    <row r="521" spans="1:2" ht="17.25" customHeight="1">
      <c r="A521" s="1"/>
      <c r="B521" s="1"/>
    </row>
    <row r="522" spans="1:2" ht="17.25" customHeight="1">
      <c r="A522" s="1"/>
      <c r="B522" s="1"/>
    </row>
    <row r="523" spans="1:2" ht="17.25" customHeight="1">
      <c r="A523" s="1"/>
      <c r="B523" s="1"/>
    </row>
    <row r="524" spans="1:2" ht="17.25" customHeight="1">
      <c r="A524" s="1"/>
      <c r="B524" s="1"/>
    </row>
    <row r="525" spans="1:2" ht="17.25" customHeight="1">
      <c r="A525" s="1"/>
      <c r="B525" s="1"/>
    </row>
    <row r="526" spans="1:2" ht="17.25" customHeight="1">
      <c r="A526" s="1"/>
      <c r="B526" s="1"/>
    </row>
    <row r="527" spans="1:2" ht="17.25" customHeight="1">
      <c r="A527" s="1"/>
      <c r="B527" s="1"/>
    </row>
    <row r="528" spans="1:2" ht="17.25" customHeight="1">
      <c r="A528" s="1"/>
      <c r="B528" s="1"/>
    </row>
    <row r="529" spans="1:2" ht="17.25" customHeight="1">
      <c r="A529" s="1"/>
      <c r="B529" s="1"/>
    </row>
    <row r="530" spans="1:2" ht="17.25" customHeight="1">
      <c r="A530" s="1"/>
      <c r="B530" s="1"/>
    </row>
    <row r="531" spans="1:2" ht="17.25" customHeight="1">
      <c r="A531" s="1"/>
      <c r="B531" s="1"/>
    </row>
    <row r="532" spans="1:2" ht="17.25" customHeight="1">
      <c r="A532" s="1"/>
      <c r="B532" s="1"/>
    </row>
    <row r="533" spans="1:2" ht="17.25" customHeight="1">
      <c r="A533" s="1"/>
      <c r="B533" s="1"/>
    </row>
    <row r="534" spans="1:2" ht="17.25" customHeight="1">
      <c r="A534" s="1"/>
      <c r="B534" s="1"/>
    </row>
    <row r="535" spans="1:2" ht="17.25" customHeight="1">
      <c r="A535" s="1"/>
      <c r="B535" s="1"/>
    </row>
    <row r="536" spans="1:2" ht="17.25" customHeight="1">
      <c r="A536" s="1"/>
      <c r="B536" s="1"/>
    </row>
    <row r="537" spans="1:2" ht="17.25" customHeight="1">
      <c r="A537" s="1"/>
      <c r="B537" s="1"/>
    </row>
    <row r="538" spans="1:2" ht="17.25" customHeight="1">
      <c r="A538" s="1"/>
      <c r="B538" s="1"/>
    </row>
    <row r="539" spans="1:2" ht="17.25" customHeight="1">
      <c r="A539" s="1"/>
      <c r="B539" s="1"/>
    </row>
    <row r="540" spans="1:2" ht="17.25" customHeight="1">
      <c r="A540" s="1"/>
      <c r="B540" s="1"/>
    </row>
    <row r="541" spans="1:2" ht="17.25" customHeight="1">
      <c r="A541" s="1"/>
      <c r="B541" s="1"/>
    </row>
    <row r="542" spans="1:2" ht="17.25" customHeight="1">
      <c r="A542" s="1"/>
      <c r="B542" s="1"/>
    </row>
    <row r="543" spans="1:2" ht="17.25" customHeight="1">
      <c r="A543" s="1"/>
      <c r="B543" s="1"/>
    </row>
    <row r="544" spans="1:2" ht="17.25" customHeight="1">
      <c r="A544" s="1"/>
      <c r="B544" s="1"/>
    </row>
    <row r="545" spans="1:2" ht="17.25" customHeight="1">
      <c r="A545" s="1"/>
      <c r="B545" s="1"/>
    </row>
    <row r="546" spans="1:2" ht="17.25" customHeight="1">
      <c r="A546" s="1"/>
      <c r="B546" s="1"/>
    </row>
    <row r="547" spans="1:2" ht="17.25" customHeight="1">
      <c r="A547" s="1"/>
      <c r="B547" s="1"/>
    </row>
    <row r="548" spans="1:2" ht="17.25" customHeight="1">
      <c r="A548" s="1"/>
      <c r="B548" s="1"/>
    </row>
    <row r="549" spans="1:2" ht="17.25" customHeight="1">
      <c r="A549" s="1"/>
      <c r="B549" s="1"/>
    </row>
    <row r="550" spans="1:2" ht="17.25" customHeight="1">
      <c r="A550" s="1"/>
      <c r="B550" s="1"/>
    </row>
    <row r="551" spans="1:2" ht="17.25" customHeight="1">
      <c r="A551" s="1"/>
      <c r="B551" s="1"/>
    </row>
    <row r="552" spans="1:2" ht="17.25" customHeight="1">
      <c r="A552" s="1"/>
      <c r="B552" s="1"/>
    </row>
    <row r="553" spans="1:2" ht="17.25" customHeight="1">
      <c r="A553" s="1"/>
      <c r="B553" s="1"/>
    </row>
    <row r="554" spans="1:2" ht="17.25" customHeight="1">
      <c r="A554" s="1"/>
      <c r="B554" s="1"/>
    </row>
    <row r="555" spans="1:2" ht="17.25" customHeight="1">
      <c r="A555" s="1"/>
      <c r="B555" s="1"/>
    </row>
    <row r="556" spans="1:2" ht="17.25" customHeight="1">
      <c r="A556" s="1"/>
      <c r="B556" s="1"/>
    </row>
    <row r="557" spans="1:2" ht="17.25" customHeight="1">
      <c r="A557" s="1"/>
      <c r="B557" s="1"/>
    </row>
    <row r="558" spans="1:2" ht="17.25" customHeight="1">
      <c r="A558" s="1"/>
      <c r="B558" s="1"/>
    </row>
    <row r="559" spans="1:2" ht="17.25" customHeight="1">
      <c r="A559" s="1"/>
      <c r="B559" s="1"/>
    </row>
    <row r="560" spans="1:2" ht="17.25" customHeight="1">
      <c r="A560" s="1"/>
      <c r="B560" s="1"/>
    </row>
    <row r="561" spans="1:2" ht="17.25" customHeight="1">
      <c r="A561" s="1"/>
      <c r="B561" s="1"/>
    </row>
    <row r="562" spans="1:2" ht="17.25" customHeight="1">
      <c r="A562" s="1"/>
      <c r="B562" s="1"/>
    </row>
    <row r="563" spans="1:2" ht="17.25" customHeight="1">
      <c r="A563" s="1"/>
      <c r="B563" s="1"/>
    </row>
    <row r="564" spans="1:2" ht="17.25" customHeight="1">
      <c r="A564" s="1"/>
      <c r="B564" s="1"/>
    </row>
    <row r="565" spans="1:2" ht="17.25" customHeight="1">
      <c r="A565" s="1"/>
      <c r="B565" s="1"/>
    </row>
    <row r="566" spans="1:2" ht="17.25" customHeight="1">
      <c r="A566" s="1"/>
      <c r="B566" s="1"/>
    </row>
    <row r="567" spans="1:2" ht="17.25" customHeight="1">
      <c r="A567" s="1"/>
      <c r="B567" s="1"/>
    </row>
    <row r="568" spans="1:2" ht="17.25" customHeight="1">
      <c r="A568" s="1"/>
      <c r="B568" s="1"/>
    </row>
    <row r="569" spans="1:2" ht="17.25" customHeight="1">
      <c r="A569" s="1"/>
      <c r="B569" s="1"/>
    </row>
    <row r="570" spans="1:2" ht="17.25" customHeight="1">
      <c r="A570" s="1"/>
      <c r="B570" s="1"/>
    </row>
    <row r="571" spans="1:2" ht="17.25" customHeight="1">
      <c r="A571" s="1"/>
      <c r="B571" s="1"/>
    </row>
    <row r="572" spans="1:2" ht="17.25" customHeight="1">
      <c r="A572" s="1"/>
      <c r="B572" s="1"/>
    </row>
    <row r="573" spans="1:2" ht="17.25" customHeight="1">
      <c r="A573" s="1"/>
      <c r="B573" s="1"/>
    </row>
    <row r="574" spans="1:2" ht="17.25" customHeight="1">
      <c r="A574" s="1"/>
      <c r="B574" s="1"/>
    </row>
    <row r="575" spans="1:2" ht="17.25" customHeight="1">
      <c r="A575" s="1"/>
      <c r="B575" s="1"/>
    </row>
    <row r="576" spans="1:2" ht="17.25" customHeight="1">
      <c r="A576" s="1"/>
      <c r="B576" s="1"/>
    </row>
    <row r="577" spans="1:2" ht="17.25" customHeight="1">
      <c r="A577" s="1"/>
      <c r="B577" s="1"/>
    </row>
    <row r="578" spans="1:2" ht="17.25" customHeight="1">
      <c r="A578" s="1"/>
      <c r="B578" s="1"/>
    </row>
    <row r="579" spans="1:2" ht="17.25" customHeight="1">
      <c r="A579" s="1"/>
      <c r="B579" s="1"/>
    </row>
    <row r="580" spans="1:2" ht="17.25" customHeight="1">
      <c r="A580" s="1"/>
      <c r="B580" s="1"/>
    </row>
    <row r="581" spans="1:2" ht="17.25" customHeight="1">
      <c r="A581" s="1"/>
      <c r="B581" s="1"/>
    </row>
    <row r="582" spans="1:2" ht="17.25" customHeight="1">
      <c r="A582" s="1"/>
      <c r="B582" s="1"/>
    </row>
    <row r="583" spans="1:2" ht="17.25" customHeight="1">
      <c r="A583" s="1"/>
      <c r="B583" s="1"/>
    </row>
    <row r="584" spans="1:2" ht="17.25" customHeight="1">
      <c r="A584" s="1"/>
      <c r="B584" s="1"/>
    </row>
    <row r="585" spans="1:2" ht="17.25" customHeight="1">
      <c r="A585" s="1"/>
      <c r="B585" s="1"/>
    </row>
    <row r="586" spans="1:2" ht="17.25" customHeight="1">
      <c r="A586" s="1"/>
      <c r="B586" s="1"/>
    </row>
    <row r="587" spans="1:2" ht="17.25" customHeight="1">
      <c r="A587" s="1"/>
      <c r="B587" s="1"/>
    </row>
    <row r="588" spans="1:2" ht="17.25" customHeight="1">
      <c r="A588" s="1"/>
      <c r="B588" s="1"/>
    </row>
    <row r="589" spans="1:2" ht="17.25" customHeight="1">
      <c r="A589" s="1"/>
      <c r="B589" s="1"/>
    </row>
    <row r="590" spans="1:2" ht="17.25" customHeight="1">
      <c r="A590" s="1"/>
      <c r="B590" s="1"/>
    </row>
    <row r="591" spans="1:2" ht="17.25" customHeight="1">
      <c r="A591" s="1"/>
      <c r="B591" s="1"/>
    </row>
    <row r="592" spans="1:2" ht="17.25" customHeight="1">
      <c r="A592" s="1"/>
      <c r="B592" s="1"/>
    </row>
    <row r="593" spans="1:2" ht="17.25" customHeight="1">
      <c r="A593" s="1"/>
      <c r="B593" s="1"/>
    </row>
    <row r="594" spans="1:2" ht="17.25" customHeight="1">
      <c r="A594" s="1"/>
      <c r="B594" s="1"/>
    </row>
    <row r="595" spans="1:2" ht="17.25" customHeight="1">
      <c r="A595" s="1"/>
      <c r="B595" s="1"/>
    </row>
    <row r="596" spans="1:2" ht="17.25" customHeight="1">
      <c r="A596" s="1"/>
      <c r="B596" s="1"/>
    </row>
    <row r="597" spans="1:2" ht="17.25" customHeight="1">
      <c r="A597" s="1"/>
      <c r="B597" s="1"/>
    </row>
    <row r="598" spans="1:2" ht="17.25" customHeight="1">
      <c r="A598" s="1"/>
      <c r="B598" s="1"/>
    </row>
    <row r="599" spans="1:2" ht="17.25" customHeight="1">
      <c r="A599" s="1"/>
      <c r="B599" s="1"/>
    </row>
    <row r="600" spans="1:2" ht="17.25" customHeight="1">
      <c r="A600" s="1"/>
      <c r="B600" s="1"/>
    </row>
    <row r="601" spans="1:2" ht="17.25" customHeight="1">
      <c r="A601" s="1"/>
      <c r="B601" s="1"/>
    </row>
    <row r="602" spans="1:2" ht="17.25" customHeight="1">
      <c r="A602" s="1"/>
      <c r="B602" s="1"/>
    </row>
    <row r="603" spans="1:2" ht="17.25" customHeight="1">
      <c r="A603" s="1"/>
      <c r="B603" s="1"/>
    </row>
    <row r="604" spans="1:2" ht="17.25" customHeight="1">
      <c r="A604" s="1"/>
      <c r="B604" s="1"/>
    </row>
    <row r="605" spans="1:2" ht="17.25" customHeight="1">
      <c r="A605" s="1"/>
      <c r="B605" s="1"/>
    </row>
    <row r="606" spans="1:2" ht="17.25" customHeight="1">
      <c r="A606" s="1"/>
      <c r="B606" s="1"/>
    </row>
    <row r="607" spans="1:2" ht="17.25" customHeight="1">
      <c r="A607" s="1"/>
      <c r="B607" s="1"/>
    </row>
    <row r="608" spans="1:2" ht="17.25" customHeight="1">
      <c r="A608" s="1"/>
      <c r="B608" s="1"/>
    </row>
    <row r="609" spans="1:2" ht="17.25" customHeight="1">
      <c r="A609" s="1"/>
      <c r="B609" s="1"/>
    </row>
    <row r="610" spans="1:2" ht="17.25" customHeight="1">
      <c r="A610" s="1"/>
      <c r="B610" s="1"/>
    </row>
    <row r="611" spans="1:2" ht="17.25" customHeight="1">
      <c r="A611" s="1"/>
      <c r="B611" s="1"/>
    </row>
    <row r="612" spans="1:2" ht="17.25" customHeight="1">
      <c r="A612" s="1"/>
      <c r="B612" s="1"/>
    </row>
    <row r="613" spans="1:2" ht="17.25" customHeight="1">
      <c r="A613" s="1"/>
      <c r="B613" s="1"/>
    </row>
    <row r="614" spans="1:2" ht="17.25" customHeight="1">
      <c r="A614" s="1"/>
      <c r="B614" s="1"/>
    </row>
    <row r="615" spans="1:2" ht="17.25" customHeight="1">
      <c r="A615" s="1"/>
      <c r="B615" s="1"/>
    </row>
    <row r="616" spans="1:2" ht="17.25" customHeight="1">
      <c r="A616" s="1"/>
      <c r="B616" s="1"/>
    </row>
    <row r="617" spans="1:2" ht="17.25" customHeight="1">
      <c r="A617" s="1"/>
      <c r="B617" s="1"/>
    </row>
    <row r="618" spans="1:2" ht="17.25" customHeight="1">
      <c r="A618" s="1"/>
      <c r="B618" s="1"/>
    </row>
    <row r="619" spans="1:2" ht="17.25" customHeight="1">
      <c r="A619" s="1"/>
      <c r="B619" s="1"/>
    </row>
    <row r="620" spans="1:2" ht="17.25" customHeight="1">
      <c r="A620" s="1"/>
      <c r="B620" s="1"/>
    </row>
    <row r="621" spans="1:2" ht="17.25" customHeight="1">
      <c r="A621" s="1"/>
      <c r="B621" s="1"/>
    </row>
    <row r="622" spans="1:2" ht="17.25" customHeight="1">
      <c r="A622" s="1"/>
      <c r="B622" s="1"/>
    </row>
    <row r="623" spans="1:2" ht="17.25" customHeight="1">
      <c r="A623" s="1"/>
      <c r="B623" s="1"/>
    </row>
    <row r="624" spans="1:2" ht="17.25" customHeight="1">
      <c r="A624" s="1"/>
      <c r="B624" s="1"/>
    </row>
    <row r="625" spans="1:2" ht="17.25" customHeight="1">
      <c r="A625" s="1"/>
      <c r="B625" s="1"/>
    </row>
    <row r="626" spans="1:2" ht="17.25" customHeight="1">
      <c r="A626" s="1"/>
      <c r="B626" s="1"/>
    </row>
    <row r="627" spans="1:2" ht="17.25" customHeight="1">
      <c r="A627" s="1"/>
      <c r="B627" s="1"/>
    </row>
    <row r="628" spans="1:2" ht="17.25" customHeight="1">
      <c r="A628" s="1"/>
      <c r="B628" s="1"/>
    </row>
    <row r="629" spans="1:2" ht="17.25" customHeight="1">
      <c r="A629" s="1"/>
      <c r="B629" s="1"/>
    </row>
    <row r="630" spans="1:2" ht="17.25" customHeight="1">
      <c r="A630" s="1"/>
      <c r="B630" s="1"/>
    </row>
    <row r="631" spans="1:2" ht="17.25" customHeight="1">
      <c r="A631" s="1"/>
      <c r="B631" s="1"/>
    </row>
    <row r="632" spans="1:2" ht="17.25" customHeight="1">
      <c r="A632" s="1"/>
      <c r="B632" s="1"/>
    </row>
    <row r="633" spans="1:2" ht="17.25" customHeight="1">
      <c r="A633" s="1"/>
      <c r="B633" s="1"/>
    </row>
    <row r="634" spans="1:2" ht="17.25" customHeight="1">
      <c r="A634" s="1"/>
      <c r="B634" s="1"/>
    </row>
    <row r="635" spans="1:2" ht="17.25" customHeight="1">
      <c r="A635" s="1"/>
      <c r="B635" s="1"/>
    </row>
    <row r="636" spans="1:2" ht="17.25" customHeight="1">
      <c r="A636" s="1"/>
      <c r="B636" s="1"/>
    </row>
    <row r="637" spans="1:2" ht="17.25" customHeight="1">
      <c r="A637" s="1"/>
      <c r="B637" s="1"/>
    </row>
    <row r="638" spans="1:2" ht="17.25" customHeight="1">
      <c r="A638" s="1"/>
      <c r="B638" s="1"/>
    </row>
    <row r="639" spans="1:2" ht="17.25" customHeight="1">
      <c r="A639" s="1"/>
      <c r="B639" s="1"/>
    </row>
    <row r="640" spans="1:2" ht="17.25" customHeight="1">
      <c r="A640" s="1"/>
      <c r="B640" s="1"/>
    </row>
    <row r="641" spans="1:2" ht="17.25" customHeight="1">
      <c r="A641" s="1"/>
      <c r="B641" s="1"/>
    </row>
    <row r="642" spans="1:2" ht="17.25" customHeight="1">
      <c r="A642" s="1"/>
      <c r="B642" s="1"/>
    </row>
    <row r="643" spans="1:2" ht="17.25" customHeight="1">
      <c r="A643" s="1"/>
      <c r="B643" s="1"/>
    </row>
    <row r="644" spans="1:2" ht="17.25" customHeight="1">
      <c r="A644" s="1"/>
      <c r="B644" s="1"/>
    </row>
    <row r="645" spans="1:2" ht="17.25" customHeight="1">
      <c r="A645" s="1"/>
      <c r="B645" s="1"/>
    </row>
    <row r="646" spans="1:2" ht="17.25" customHeight="1">
      <c r="A646" s="1"/>
      <c r="B646" s="1"/>
    </row>
    <row r="647" spans="1:2" ht="17.25" customHeight="1">
      <c r="A647" s="1"/>
      <c r="B647" s="1"/>
    </row>
    <row r="648" spans="1:2" ht="17.25" customHeight="1">
      <c r="A648" s="1"/>
      <c r="B648" s="1"/>
    </row>
    <row r="649" spans="1:2" ht="17.25" customHeight="1">
      <c r="A649" s="1"/>
      <c r="B649" s="1"/>
    </row>
    <row r="650" spans="1:2" ht="17.25" customHeight="1">
      <c r="A650" s="1"/>
      <c r="B650" s="1"/>
    </row>
    <row r="651" spans="1:2" ht="17.25" customHeight="1">
      <c r="A651" s="1"/>
      <c r="B651" s="1"/>
    </row>
    <row r="652" spans="1:2" ht="17.25" customHeight="1">
      <c r="A652" s="1"/>
      <c r="B652" s="1"/>
    </row>
    <row r="653" spans="1:2" ht="17.25" customHeight="1">
      <c r="A653" s="1"/>
      <c r="B653" s="1"/>
    </row>
    <row r="654" spans="1:2" ht="17.25" customHeight="1">
      <c r="A654" s="1"/>
      <c r="B654" s="1"/>
    </row>
    <row r="655" spans="1:2" ht="17.25" customHeight="1">
      <c r="A655" s="1"/>
      <c r="B655" s="1"/>
    </row>
    <row r="656" spans="1:2" ht="17.25" customHeight="1">
      <c r="A656" s="1"/>
      <c r="B656" s="1"/>
    </row>
    <row r="657" spans="1:2" ht="17.25" customHeight="1">
      <c r="A657" s="1"/>
      <c r="B657" s="1"/>
    </row>
    <row r="658" spans="1:2" ht="17.25" customHeight="1">
      <c r="A658" s="1"/>
      <c r="B658" s="1"/>
    </row>
    <row r="659" spans="1:2" ht="17.25" customHeight="1">
      <c r="A659" s="1"/>
      <c r="B659" s="1"/>
    </row>
    <row r="660" spans="1:2" ht="17.25" customHeight="1">
      <c r="A660" s="1"/>
      <c r="B660" s="1"/>
    </row>
    <row r="661" spans="1:2" ht="17.25" customHeight="1">
      <c r="A661" s="1"/>
      <c r="B661" s="1"/>
    </row>
    <row r="662" spans="1:2" ht="17.25" customHeight="1">
      <c r="A662" s="1"/>
      <c r="B662" s="1"/>
    </row>
    <row r="663" spans="1:2" ht="17.25" customHeight="1">
      <c r="A663" s="1"/>
      <c r="B663" s="1"/>
    </row>
    <row r="664" spans="1:2" ht="17.25" customHeight="1">
      <c r="A664" s="1"/>
      <c r="B664" s="1"/>
    </row>
    <row r="665" spans="1:2" ht="17.25" customHeight="1">
      <c r="A665" s="1"/>
      <c r="B665" s="1"/>
    </row>
    <row r="666" spans="1:2" ht="17.25" customHeight="1">
      <c r="A666" s="1"/>
      <c r="B666" s="1"/>
    </row>
    <row r="667" spans="1:2" ht="17.25" customHeight="1">
      <c r="A667" s="1"/>
      <c r="B667" s="1"/>
    </row>
    <row r="668" spans="1:2" ht="17.25" customHeight="1">
      <c r="A668" s="1"/>
      <c r="B668" s="1"/>
    </row>
    <row r="669" spans="1:2" ht="17.25" customHeight="1">
      <c r="A669" s="1"/>
      <c r="B669" s="1"/>
    </row>
    <row r="670" spans="1:2" ht="17.25" customHeight="1">
      <c r="A670" s="1"/>
      <c r="B670" s="1"/>
    </row>
    <row r="671" spans="1:2" ht="17.25" customHeight="1">
      <c r="A671" s="1"/>
      <c r="B671" s="1"/>
    </row>
    <row r="672" spans="1:2" ht="17.25" customHeight="1">
      <c r="A672" s="1"/>
      <c r="B672" s="1"/>
    </row>
    <row r="673" spans="1:2" ht="17.25" customHeight="1">
      <c r="A673" s="1"/>
      <c r="B673" s="1"/>
    </row>
    <row r="674" spans="1:2" ht="17.25" customHeight="1">
      <c r="A674" s="1"/>
      <c r="B674" s="1"/>
    </row>
    <row r="675" spans="1:2" ht="17.25" customHeight="1">
      <c r="A675" s="1"/>
      <c r="B675" s="1"/>
    </row>
    <row r="676" spans="1:2" ht="17.25" customHeight="1">
      <c r="A676" s="1"/>
      <c r="B676" s="1"/>
    </row>
    <row r="677" spans="1:2" ht="17.25" customHeight="1">
      <c r="A677" s="1"/>
      <c r="B677" s="1"/>
    </row>
    <row r="678" spans="1:2" ht="17.25" customHeight="1">
      <c r="A678" s="1"/>
      <c r="B678" s="1"/>
    </row>
    <row r="679" spans="1:2" ht="17.25" customHeight="1">
      <c r="A679" s="1"/>
      <c r="B679" s="1"/>
    </row>
    <row r="680" spans="1:2" ht="17.25" customHeight="1">
      <c r="A680" s="1"/>
      <c r="B680" s="1"/>
    </row>
    <row r="681" spans="1:2" ht="17.25" customHeight="1">
      <c r="A681" s="1"/>
      <c r="B681" s="1"/>
    </row>
    <row r="682" spans="1:2" ht="17.25" customHeight="1">
      <c r="A682" s="1"/>
      <c r="B682" s="1"/>
    </row>
    <row r="683" spans="1:2" ht="17.25" customHeight="1">
      <c r="A683" s="1"/>
      <c r="B683" s="1"/>
    </row>
    <row r="684" spans="1:2" ht="17.25" customHeight="1">
      <c r="A684" s="1"/>
      <c r="B684" s="1"/>
    </row>
    <row r="685" spans="1:2" ht="17.25" customHeight="1">
      <c r="A685" s="1"/>
      <c r="B685" s="1"/>
    </row>
    <row r="686" spans="1:2" ht="17.25" customHeight="1">
      <c r="A686" s="1"/>
      <c r="B686" s="1"/>
    </row>
    <row r="687" spans="1:2" ht="17.25" customHeight="1">
      <c r="A687" s="1"/>
      <c r="B687" s="1"/>
    </row>
    <row r="688" spans="1:2" ht="17.25" customHeight="1">
      <c r="A688" s="1"/>
      <c r="B688" s="1"/>
    </row>
    <row r="689" spans="1:2" ht="17.25" customHeight="1">
      <c r="A689" s="1"/>
      <c r="B689" s="1"/>
    </row>
    <row r="690" spans="1:2" ht="17.25" customHeight="1">
      <c r="A690" s="1"/>
      <c r="B690" s="1"/>
    </row>
    <row r="691" spans="1:2" ht="17.25" customHeight="1">
      <c r="A691" s="1"/>
      <c r="B691" s="1"/>
    </row>
    <row r="692" spans="1:2" ht="17.25" customHeight="1">
      <c r="A692" s="1"/>
      <c r="B692" s="1"/>
    </row>
    <row r="693" spans="1:2" ht="17.25" customHeight="1">
      <c r="A693" s="1"/>
      <c r="B693" s="1"/>
    </row>
    <row r="694" spans="1:2" ht="17.25" customHeight="1">
      <c r="A694" s="1"/>
      <c r="B694" s="1"/>
    </row>
    <row r="695" spans="1:2" ht="17.25" customHeight="1">
      <c r="A695" s="1"/>
      <c r="B695" s="1"/>
    </row>
    <row r="696" spans="1:2" ht="17.25" customHeight="1">
      <c r="A696" s="1"/>
      <c r="B696" s="1"/>
    </row>
    <row r="697" spans="1:2" ht="17.25" customHeight="1">
      <c r="A697" s="1"/>
      <c r="B697" s="1"/>
    </row>
    <row r="698" spans="1:2" ht="17.25" customHeight="1">
      <c r="A698" s="1"/>
      <c r="B698" s="1"/>
    </row>
    <row r="699" spans="1:2" ht="17.25" customHeight="1">
      <c r="A699" s="1"/>
      <c r="B699" s="1"/>
    </row>
    <row r="700" spans="1:2" ht="17.25" customHeight="1">
      <c r="A700" s="1"/>
      <c r="B700" s="1"/>
    </row>
    <row r="701" spans="1:2" ht="17.25" customHeight="1">
      <c r="A701" s="1"/>
      <c r="B701" s="1"/>
    </row>
    <row r="702" spans="1:2" ht="17.25" customHeight="1">
      <c r="A702" s="1"/>
      <c r="B702" s="1"/>
    </row>
    <row r="703" spans="1:2" ht="17.25" customHeight="1">
      <c r="A703" s="1"/>
      <c r="B703" s="1"/>
    </row>
    <row r="704" spans="1:2" ht="17.25" customHeight="1">
      <c r="A704" s="1"/>
      <c r="B704" s="1"/>
    </row>
    <row r="705" spans="1:2" ht="17.25" customHeight="1">
      <c r="A705" s="1"/>
      <c r="B705" s="1"/>
    </row>
    <row r="706" spans="1:2" ht="17.25" customHeight="1">
      <c r="A706" s="1"/>
      <c r="B706" s="1"/>
    </row>
    <row r="707" spans="1:2" ht="17.25" customHeight="1">
      <c r="A707" s="1"/>
      <c r="B707" s="1"/>
    </row>
    <row r="708" spans="1:2" ht="17.25" customHeight="1">
      <c r="A708" s="1"/>
      <c r="B708" s="1"/>
    </row>
    <row r="709" spans="1:2" ht="17.25" customHeight="1">
      <c r="A709" s="1"/>
      <c r="B709" s="1"/>
    </row>
    <row r="710" spans="1:2" ht="17.25" customHeight="1">
      <c r="A710" s="1"/>
      <c r="B710" s="1"/>
    </row>
    <row r="711" spans="1:2" ht="17.25" customHeight="1">
      <c r="A711" s="1"/>
      <c r="B711" s="1"/>
    </row>
    <row r="712" spans="1:2" ht="17.25" customHeight="1">
      <c r="A712" s="1"/>
      <c r="B712" s="1"/>
    </row>
    <row r="713" spans="1:2" ht="17.25" customHeight="1">
      <c r="A713" s="1"/>
      <c r="B713" s="1"/>
    </row>
    <row r="714" spans="1:2" ht="17.25" customHeight="1">
      <c r="A714" s="1"/>
      <c r="B714" s="1"/>
    </row>
    <row r="715" spans="1:2" ht="17.25" customHeight="1">
      <c r="A715" s="1"/>
      <c r="B715" s="1"/>
    </row>
    <row r="716" spans="1:2" ht="17.25" customHeight="1">
      <c r="A716" s="1"/>
      <c r="B716" s="1"/>
    </row>
    <row r="717" spans="1:2" ht="17.25" customHeight="1">
      <c r="A717" s="1"/>
      <c r="B717" s="1"/>
    </row>
    <row r="718" spans="1:2" ht="17.25" customHeight="1">
      <c r="A718" s="1"/>
      <c r="B718" s="1"/>
    </row>
    <row r="719" spans="1:2" ht="17.25" customHeight="1">
      <c r="A719" s="1"/>
      <c r="B719" s="1"/>
    </row>
    <row r="720" spans="1:2" ht="17.25" customHeight="1">
      <c r="A720" s="1"/>
      <c r="B720" s="1"/>
    </row>
    <row r="721" spans="1:2" ht="17.25" customHeight="1">
      <c r="A721" s="1"/>
      <c r="B721" s="1"/>
    </row>
    <row r="722" spans="1:2" ht="17.25" customHeight="1">
      <c r="A722" s="1"/>
      <c r="B722" s="1"/>
    </row>
    <row r="723" spans="1:2" ht="17.25" customHeight="1">
      <c r="A723" s="1"/>
      <c r="B723" s="1"/>
    </row>
    <row r="724" spans="1:2" ht="17.25" customHeight="1">
      <c r="A724" s="1"/>
      <c r="B724" s="1"/>
    </row>
    <row r="725" spans="1:2" ht="17.25" customHeight="1">
      <c r="A725" s="1"/>
      <c r="B725" s="1"/>
    </row>
    <row r="726" spans="1:2" ht="17.25" customHeight="1">
      <c r="A726" s="1"/>
      <c r="B726" s="1"/>
    </row>
    <row r="727" spans="1:2" ht="17.25" customHeight="1">
      <c r="A727" s="1"/>
      <c r="B727" s="1"/>
    </row>
    <row r="728" spans="1:2" ht="17.25" customHeight="1">
      <c r="A728" s="1"/>
      <c r="B728" s="1"/>
    </row>
    <row r="729" spans="1:2" ht="17.25" customHeight="1">
      <c r="A729" s="1"/>
      <c r="B729" s="1"/>
    </row>
    <row r="730" spans="1:2" ht="17.25" customHeight="1">
      <c r="A730" s="1"/>
      <c r="B730" s="1"/>
    </row>
    <row r="731" spans="1:2" ht="17.25" customHeight="1">
      <c r="A731" s="1"/>
      <c r="B731" s="1"/>
    </row>
    <row r="732" spans="1:2" ht="17.25" customHeight="1">
      <c r="A732" s="1"/>
      <c r="B732" s="1"/>
    </row>
    <row r="733" spans="1:2" ht="17.25" customHeight="1">
      <c r="A733" s="1"/>
      <c r="B733" s="1"/>
    </row>
    <row r="734" spans="1:2" ht="17.25" customHeight="1">
      <c r="A734" s="1"/>
      <c r="B734" s="1"/>
    </row>
    <row r="735" spans="1:2" ht="17.25" customHeight="1">
      <c r="A735" s="1"/>
      <c r="B735" s="1"/>
    </row>
    <row r="736" spans="1:2" ht="17.25" customHeight="1">
      <c r="A736" s="1"/>
      <c r="B736" s="1"/>
    </row>
    <row r="737" spans="1:2" ht="17.25" customHeight="1">
      <c r="A737" s="1"/>
      <c r="B737" s="1"/>
    </row>
    <row r="738" spans="1:2" ht="17.25" customHeight="1">
      <c r="A738" s="1"/>
      <c r="B738" s="1"/>
    </row>
    <row r="739" spans="1:2" ht="17.25" customHeight="1">
      <c r="A739" s="1"/>
      <c r="B739" s="1"/>
    </row>
    <row r="740" spans="1:2" ht="17.25" customHeight="1">
      <c r="A740" s="1"/>
      <c r="B740" s="1"/>
    </row>
    <row r="741" spans="1:2" ht="17.25" customHeight="1">
      <c r="A741" s="1"/>
      <c r="B741" s="1"/>
    </row>
    <row r="742" spans="1:2" ht="17.25" customHeight="1">
      <c r="A742" s="1"/>
      <c r="B742" s="1"/>
    </row>
    <row r="743" spans="1:2" ht="17.25" customHeight="1">
      <c r="A743" s="1"/>
      <c r="B743" s="1"/>
    </row>
    <row r="744" spans="1:2" ht="17.25" customHeight="1">
      <c r="A744" s="1"/>
      <c r="B744" s="1"/>
    </row>
    <row r="745" spans="1:2" ht="17.25" customHeight="1">
      <c r="A745" s="1"/>
      <c r="B745" s="1"/>
    </row>
    <row r="746" spans="1:2" ht="17.25" customHeight="1">
      <c r="A746" s="1"/>
      <c r="B746" s="1"/>
    </row>
    <row r="747" spans="1:2" ht="17.25" customHeight="1">
      <c r="A747" s="1"/>
      <c r="B747" s="1"/>
    </row>
    <row r="748" spans="1:2" ht="17.25" customHeight="1">
      <c r="A748" s="1"/>
      <c r="B748" s="1"/>
    </row>
    <row r="749" spans="1:2" ht="17.25" customHeight="1">
      <c r="A749" s="1"/>
      <c r="B749" s="1"/>
    </row>
    <row r="750" spans="1:2" ht="17.25" customHeight="1">
      <c r="A750" s="1"/>
      <c r="B750" s="1"/>
    </row>
    <row r="751" spans="1:2" ht="17.25" customHeight="1">
      <c r="A751" s="1"/>
      <c r="B751" s="1"/>
    </row>
    <row r="752" spans="1:2" ht="17.25" customHeight="1">
      <c r="A752" s="1"/>
      <c r="B752" s="1"/>
    </row>
    <row r="753" spans="1:2" ht="17.25" customHeight="1">
      <c r="A753" s="1"/>
      <c r="B753" s="1"/>
    </row>
    <row r="754" spans="1:2" ht="17.25" customHeight="1">
      <c r="A754" s="1"/>
      <c r="B754" s="1"/>
    </row>
    <row r="755" spans="1:2" ht="17.25" customHeight="1">
      <c r="A755" s="1"/>
      <c r="B755" s="1"/>
    </row>
    <row r="756" spans="1:2" ht="17.25" customHeight="1">
      <c r="A756" s="1"/>
      <c r="B756" s="1"/>
    </row>
    <row r="757" spans="1:2" ht="17.25" customHeight="1">
      <c r="A757" s="1"/>
      <c r="B757" s="1"/>
    </row>
    <row r="758" spans="1:2" ht="17.25" customHeight="1">
      <c r="A758" s="1"/>
      <c r="B758" s="1"/>
    </row>
    <row r="759" spans="1:2" ht="17.25" customHeight="1">
      <c r="A759" s="1"/>
      <c r="B759" s="1"/>
    </row>
    <row r="760" spans="1:2" ht="17.25" customHeight="1">
      <c r="A760" s="1"/>
      <c r="B760" s="1"/>
    </row>
    <row r="761" spans="1:2" ht="17.25" customHeight="1">
      <c r="A761" s="1"/>
      <c r="B761" s="1"/>
    </row>
    <row r="762" spans="1:2" ht="17.25" customHeight="1">
      <c r="A762" s="1"/>
      <c r="B762" s="1"/>
    </row>
    <row r="763" spans="1:2" ht="17.25" customHeight="1">
      <c r="A763" s="1"/>
      <c r="B763" s="1"/>
    </row>
    <row r="764" spans="1:2" ht="17.25" customHeight="1">
      <c r="A764" s="1"/>
      <c r="B764" s="1"/>
    </row>
    <row r="765" spans="1:2" ht="17.25" customHeight="1">
      <c r="A765" s="1"/>
      <c r="B765" s="1"/>
    </row>
    <row r="766" spans="1:2" ht="17.25" customHeight="1">
      <c r="A766" s="1"/>
      <c r="B766" s="1"/>
    </row>
    <row r="767" spans="1:2" ht="17.25" customHeight="1">
      <c r="A767" s="1"/>
      <c r="B767" s="1"/>
    </row>
    <row r="768" spans="1:2" ht="17.25" customHeight="1">
      <c r="A768" s="1"/>
      <c r="B768" s="1"/>
    </row>
    <row r="769" spans="1:2" ht="17.25" customHeight="1">
      <c r="A769" s="1"/>
      <c r="B769" s="1"/>
    </row>
    <row r="770" spans="1:2" ht="17.25" customHeight="1">
      <c r="A770" s="1"/>
      <c r="B770" s="1"/>
    </row>
    <row r="771" spans="1:2" ht="17.25" customHeight="1">
      <c r="A771" s="1"/>
      <c r="B771" s="1"/>
    </row>
    <row r="772" spans="1:2" ht="17.25" customHeight="1">
      <c r="A772" s="1"/>
      <c r="B772" s="1"/>
    </row>
    <row r="773" spans="1:2" ht="17.25" customHeight="1">
      <c r="A773" s="1"/>
      <c r="B773" s="1"/>
    </row>
    <row r="774" spans="1:2" ht="17.25" customHeight="1">
      <c r="A774" s="1"/>
      <c r="B774" s="1"/>
    </row>
    <row r="775" spans="1:2" ht="17.25" customHeight="1">
      <c r="A775" s="1"/>
      <c r="B775" s="1"/>
    </row>
    <row r="776" spans="1:2" ht="17.25" customHeight="1">
      <c r="A776" s="1"/>
      <c r="B776" s="1"/>
    </row>
    <row r="777" spans="1:2" ht="17.25" customHeight="1">
      <c r="A777" s="1"/>
      <c r="B777" s="1"/>
    </row>
    <row r="778" spans="1:2" ht="17.25" customHeight="1">
      <c r="A778" s="1"/>
      <c r="B778" s="1"/>
    </row>
    <row r="779" spans="1:2" ht="17.25" customHeight="1">
      <c r="A779" s="1"/>
      <c r="B779" s="1"/>
    </row>
    <row r="780" spans="1:2" ht="17.25" customHeight="1">
      <c r="A780" s="1"/>
      <c r="B780" s="1"/>
    </row>
    <row r="781" spans="1:2" ht="17.25" customHeight="1">
      <c r="A781" s="1"/>
      <c r="B781" s="1"/>
    </row>
    <row r="782" spans="1:2" ht="17.25" customHeight="1">
      <c r="A782" s="1"/>
      <c r="B782" s="1"/>
    </row>
    <row r="783" spans="1:2" ht="17.25" customHeight="1">
      <c r="A783" s="1"/>
      <c r="B783" s="1"/>
    </row>
    <row r="784" spans="1:2" ht="17.25" customHeight="1">
      <c r="A784" s="1"/>
      <c r="B784" s="1"/>
    </row>
    <row r="785" spans="1:2" ht="17.25" customHeight="1">
      <c r="A785" s="1"/>
      <c r="B785" s="1"/>
    </row>
    <row r="786" spans="1:2" ht="17.25" customHeight="1">
      <c r="A786" s="1"/>
      <c r="B786" s="1"/>
    </row>
    <row r="787" spans="1:2" ht="17.25" customHeight="1">
      <c r="A787" s="1"/>
      <c r="B787" s="1"/>
    </row>
    <row r="788" spans="1:2" ht="17.25" customHeight="1">
      <c r="A788" s="1"/>
      <c r="B788" s="1"/>
    </row>
    <row r="789" spans="1:2" ht="17.25" customHeight="1">
      <c r="A789" s="1"/>
      <c r="B789" s="1"/>
    </row>
    <row r="790" spans="1:2" ht="17.25" customHeight="1">
      <c r="A790" s="1"/>
      <c r="B790" s="1"/>
    </row>
    <row r="791" spans="1:2" ht="17.25" customHeight="1">
      <c r="A791" s="1"/>
      <c r="B791" s="1"/>
    </row>
    <row r="792" spans="1:2" ht="17.25" customHeight="1">
      <c r="A792" s="1"/>
      <c r="B792" s="1"/>
    </row>
    <row r="793" spans="1:2" ht="17.25" customHeight="1">
      <c r="A793" s="1"/>
      <c r="B793" s="1"/>
    </row>
    <row r="794" spans="1:2" ht="17.25" customHeight="1">
      <c r="A794" s="1"/>
      <c r="B794" s="1"/>
    </row>
    <row r="795" spans="1:2" ht="17.25" customHeight="1">
      <c r="A795" s="1"/>
      <c r="B795" s="1"/>
    </row>
    <row r="796" spans="1:2" ht="17.25" customHeight="1">
      <c r="A796" s="1"/>
      <c r="B796" s="1"/>
    </row>
    <row r="797" spans="1:2" ht="17.25" customHeight="1">
      <c r="A797" s="1"/>
      <c r="B797" s="1"/>
    </row>
    <row r="798" spans="1:2" ht="17.25" customHeight="1">
      <c r="A798" s="1"/>
      <c r="B798" s="1"/>
    </row>
    <row r="799" spans="1:2" ht="17.25" customHeight="1">
      <c r="A799" s="1"/>
      <c r="B799" s="1"/>
    </row>
    <row r="800" spans="1:2" ht="17.25" customHeight="1">
      <c r="A800" s="1"/>
      <c r="B800" s="1"/>
    </row>
    <row r="801" spans="1:2" ht="17.25" customHeight="1">
      <c r="A801" s="1"/>
      <c r="B801" s="1"/>
    </row>
    <row r="802" spans="1:2" ht="17.25" customHeight="1">
      <c r="A802" s="1"/>
      <c r="B802" s="1"/>
    </row>
    <row r="803" spans="1:2" ht="17.25" customHeight="1">
      <c r="A803" s="1"/>
      <c r="B803" s="1"/>
    </row>
    <row r="804" spans="1:2" ht="17.25" customHeight="1">
      <c r="A804" s="1"/>
      <c r="B804" s="1"/>
    </row>
    <row r="805" spans="1:2" ht="17.25" customHeight="1">
      <c r="A805" s="1"/>
      <c r="B805" s="1"/>
    </row>
    <row r="806" spans="1:2" ht="17.25" customHeight="1">
      <c r="A806" s="1"/>
      <c r="B806" s="1"/>
    </row>
    <row r="807" spans="1:2" ht="17.25" customHeight="1">
      <c r="A807" s="1"/>
      <c r="B807" s="1"/>
    </row>
    <row r="808" spans="1:2" ht="17.25" customHeight="1">
      <c r="A808" s="1"/>
      <c r="B808" s="1"/>
    </row>
    <row r="809" spans="1:2" ht="17.25" customHeight="1">
      <c r="A809" s="1"/>
      <c r="B809" s="1"/>
    </row>
    <row r="810" spans="1:2" ht="17.25" customHeight="1">
      <c r="A810" s="1"/>
      <c r="B810" s="1"/>
    </row>
    <row r="811" spans="1:2" ht="17.25" customHeight="1">
      <c r="A811" s="1"/>
      <c r="B811" s="1"/>
    </row>
    <row r="812" spans="1:2" ht="17.25" customHeight="1">
      <c r="A812" s="1"/>
      <c r="B812" s="1"/>
    </row>
    <row r="813" spans="1:2" ht="17.25" customHeight="1">
      <c r="A813" s="1"/>
      <c r="B813" s="1"/>
    </row>
    <row r="814" spans="1:2" ht="17.25" customHeight="1">
      <c r="A814" s="1"/>
      <c r="B814" s="1"/>
    </row>
    <row r="815" spans="1:2" ht="17.25" customHeight="1">
      <c r="A815" s="1"/>
      <c r="B815" s="1"/>
    </row>
    <row r="816" spans="1:2" ht="17.25" customHeight="1">
      <c r="A816" s="1"/>
      <c r="B816" s="1"/>
    </row>
    <row r="817" spans="1:2" ht="17.25" customHeight="1">
      <c r="A817" s="1"/>
      <c r="B817" s="1"/>
    </row>
    <row r="818" spans="1:2" ht="17.25" customHeight="1">
      <c r="A818" s="1"/>
      <c r="B818" s="1"/>
    </row>
    <row r="819" spans="1:2" ht="17.25" customHeight="1">
      <c r="A819" s="1"/>
      <c r="B819" s="1"/>
    </row>
    <row r="820" spans="1:2" ht="17.25" customHeight="1">
      <c r="A820" s="1"/>
      <c r="B820" s="1"/>
    </row>
    <row r="821" spans="1:2" ht="17.25" customHeight="1">
      <c r="A821" s="1"/>
      <c r="B821" s="1"/>
    </row>
    <row r="822" spans="1:2" ht="17.25" customHeight="1">
      <c r="A822" s="1"/>
      <c r="B822" s="1"/>
    </row>
    <row r="823" spans="1:2" ht="17.25" customHeight="1">
      <c r="A823" s="1"/>
      <c r="B823" s="1"/>
    </row>
    <row r="824" spans="1:2" ht="17.25" customHeight="1">
      <c r="A824" s="1"/>
      <c r="B824" s="1"/>
    </row>
    <row r="825" spans="1:2" ht="17.25" customHeight="1">
      <c r="A825" s="1"/>
      <c r="B825" s="1"/>
    </row>
    <row r="826" spans="1:2" ht="17.25" customHeight="1">
      <c r="A826" s="1"/>
      <c r="B826" s="1"/>
    </row>
    <row r="827" spans="1:2" ht="17.25" customHeight="1">
      <c r="A827" s="1"/>
      <c r="B827" s="1"/>
    </row>
    <row r="828" spans="1:2" ht="17.25" customHeight="1">
      <c r="A828" s="1"/>
      <c r="B828" s="1"/>
    </row>
    <row r="829" spans="1:2" ht="17.25" customHeight="1">
      <c r="A829" s="1"/>
      <c r="B829" s="1"/>
    </row>
    <row r="830" spans="1:2" ht="17.25" customHeight="1">
      <c r="A830" s="1"/>
      <c r="B830" s="1"/>
    </row>
    <row r="831" spans="1:2" ht="17.25" customHeight="1">
      <c r="A831" s="1"/>
      <c r="B831" s="1"/>
    </row>
    <row r="832" spans="1:2" ht="17.25" customHeight="1">
      <c r="A832" s="1"/>
      <c r="B832" s="1"/>
    </row>
    <row r="833" spans="1:2" ht="17.25" customHeight="1">
      <c r="A833" s="1"/>
      <c r="B833" s="1"/>
    </row>
    <row r="834" spans="1:2" ht="17.25" customHeight="1">
      <c r="A834" s="1"/>
      <c r="B834" s="1"/>
    </row>
    <row r="835" spans="1:2" ht="17.25" customHeight="1">
      <c r="A835" s="1"/>
      <c r="B835" s="1"/>
    </row>
    <row r="836" spans="1:2" ht="17.25" customHeight="1">
      <c r="A836" s="1"/>
      <c r="B836" s="1"/>
    </row>
    <row r="837" spans="1:2" ht="17.25" customHeight="1">
      <c r="A837" s="1"/>
      <c r="B837" s="1"/>
    </row>
    <row r="838" spans="1:2" ht="17.25" customHeight="1">
      <c r="A838" s="1"/>
      <c r="B838" s="1"/>
    </row>
    <row r="839" spans="1:2" ht="17.25" customHeight="1">
      <c r="A839" s="1"/>
      <c r="B839" s="1"/>
    </row>
    <row r="840" spans="1:2" ht="17.25" customHeight="1">
      <c r="A840" s="1"/>
      <c r="B840" s="1"/>
    </row>
    <row r="841" spans="1:2" ht="17.25" customHeight="1">
      <c r="A841" s="1"/>
      <c r="B841" s="1"/>
    </row>
    <row r="842" spans="1:2" ht="17.25" customHeight="1">
      <c r="A842" s="1"/>
      <c r="B842" s="1"/>
    </row>
    <row r="843" spans="1:2" ht="17.25" customHeight="1">
      <c r="A843" s="1"/>
      <c r="B843" s="1"/>
    </row>
    <row r="844" spans="1:2" ht="17.25" customHeight="1">
      <c r="A844" s="1"/>
      <c r="B844" s="1"/>
    </row>
    <row r="845" spans="1:2" ht="17.25" customHeight="1">
      <c r="A845" s="1"/>
      <c r="B845" s="1"/>
    </row>
    <row r="846" spans="1:2" ht="17.25" customHeight="1">
      <c r="A846" s="1"/>
      <c r="B846" s="1"/>
    </row>
    <row r="847" spans="1:2" ht="17.25" customHeight="1">
      <c r="A847" s="1"/>
      <c r="B847" s="1"/>
    </row>
    <row r="848" spans="1:2" ht="17.25" customHeight="1">
      <c r="A848" s="1"/>
      <c r="B848" s="1"/>
    </row>
    <row r="849" spans="1:2" ht="17.25" customHeight="1">
      <c r="A849" s="1"/>
      <c r="B849" s="1"/>
    </row>
    <row r="850" spans="1:2" ht="17.25" customHeight="1">
      <c r="A850" s="1"/>
      <c r="B850" s="1"/>
    </row>
    <row r="851" spans="1:2" ht="17.25" customHeight="1">
      <c r="A851" s="1"/>
      <c r="B851" s="1"/>
    </row>
    <row r="852" spans="1:2" ht="17.25" customHeight="1">
      <c r="A852" s="1"/>
      <c r="B852" s="1"/>
    </row>
    <row r="853" spans="1:2" ht="17.25" customHeight="1">
      <c r="A853" s="1"/>
      <c r="B853" s="1"/>
    </row>
    <row r="854" spans="1:2" ht="17.25" customHeight="1">
      <c r="A854" s="1"/>
      <c r="B854" s="1"/>
    </row>
    <row r="855" spans="1:2" ht="17.25" customHeight="1">
      <c r="A855" s="1"/>
      <c r="B855" s="1"/>
    </row>
    <row r="856" spans="1:2" ht="17.25" customHeight="1">
      <c r="A856" s="1"/>
      <c r="B856" s="1"/>
    </row>
    <row r="857" spans="1:2" ht="17.25" customHeight="1">
      <c r="A857" s="1"/>
      <c r="B857" s="1"/>
    </row>
    <row r="858" spans="1:2" ht="17.25" customHeight="1">
      <c r="A858" s="1"/>
      <c r="B858" s="1"/>
    </row>
    <row r="859" spans="1:2" ht="17.25" customHeight="1">
      <c r="A859" s="1"/>
      <c r="B859" s="1"/>
    </row>
    <row r="860" spans="1:2" ht="17.25" customHeight="1">
      <c r="A860" s="1"/>
      <c r="B860" s="1"/>
    </row>
    <row r="861" spans="1:2" ht="17.25" customHeight="1">
      <c r="A861" s="1"/>
      <c r="B861" s="1"/>
    </row>
    <row r="862" spans="1:2" ht="17.25" customHeight="1">
      <c r="A862" s="1"/>
      <c r="B862" s="1"/>
    </row>
    <row r="863" spans="1:2" ht="17.25" customHeight="1">
      <c r="A863" s="1"/>
      <c r="B863" s="1"/>
    </row>
    <row r="864" spans="1:2" ht="17.25" customHeight="1">
      <c r="A864" s="1"/>
      <c r="B864" s="1"/>
    </row>
    <row r="865" spans="1:2" ht="17.25" customHeight="1">
      <c r="A865" s="1"/>
      <c r="B865" s="1"/>
    </row>
    <row r="866" spans="1:2" ht="17.25" customHeight="1">
      <c r="A866" s="1"/>
      <c r="B866" s="1"/>
    </row>
    <row r="867" spans="1:2" ht="17.25" customHeight="1">
      <c r="A867" s="1"/>
      <c r="B867" s="1"/>
    </row>
    <row r="868" spans="1:2" ht="17.25" customHeight="1">
      <c r="A868" s="1"/>
      <c r="B868" s="1"/>
    </row>
    <row r="869" spans="1:2" ht="17.25" customHeight="1">
      <c r="A869" s="1"/>
      <c r="B869" s="1"/>
    </row>
    <row r="870" spans="1:2" ht="17.25" customHeight="1">
      <c r="A870" s="1"/>
      <c r="B870" s="1"/>
    </row>
    <row r="871" spans="1:2" ht="17.25" customHeight="1">
      <c r="A871" s="1"/>
      <c r="B871" s="1"/>
    </row>
    <row r="872" spans="1:2" ht="17.25" customHeight="1">
      <c r="A872" s="1"/>
      <c r="B872" s="1"/>
    </row>
    <row r="873" spans="1:2" ht="17.25" customHeight="1">
      <c r="A873" s="1"/>
      <c r="B873" s="1"/>
    </row>
    <row r="874" spans="1:2" ht="17.25" customHeight="1">
      <c r="A874" s="1"/>
      <c r="B874" s="1"/>
    </row>
    <row r="875" spans="1:2" ht="17.25" customHeight="1">
      <c r="A875" s="1"/>
      <c r="B875" s="1"/>
    </row>
    <row r="876" spans="1:2" ht="17.25" customHeight="1">
      <c r="A876" s="1"/>
      <c r="B876" s="1"/>
    </row>
    <row r="877" spans="1:2" ht="17.25" customHeight="1">
      <c r="A877" s="1"/>
      <c r="B877" s="1"/>
    </row>
    <row r="878" spans="1:2" ht="17.25" customHeight="1">
      <c r="A878" s="1"/>
      <c r="B878" s="1"/>
    </row>
    <row r="879" spans="1:2" ht="17.25" customHeight="1">
      <c r="A879" s="1"/>
      <c r="B879" s="1"/>
    </row>
    <row r="880" spans="1:2" ht="17.25" customHeight="1">
      <c r="A880" s="1"/>
      <c r="B880" s="1"/>
    </row>
    <row r="881" spans="1:2" ht="17.25" customHeight="1">
      <c r="A881" s="1"/>
      <c r="B881" s="1"/>
    </row>
    <row r="882" spans="1:2" ht="17.25" customHeight="1">
      <c r="A882" s="1"/>
      <c r="B882" s="1"/>
    </row>
    <row r="883" spans="1:2" ht="17.25" customHeight="1">
      <c r="A883" s="1"/>
      <c r="B883" s="1"/>
    </row>
    <row r="884" spans="1:2" ht="17.25" customHeight="1">
      <c r="A884" s="1"/>
      <c r="B884" s="1"/>
    </row>
    <row r="885" spans="1:2" ht="17.25" customHeight="1">
      <c r="A885" s="1"/>
      <c r="B885" s="1"/>
    </row>
    <row r="886" spans="1:2" ht="17.25" customHeight="1">
      <c r="A886" s="1"/>
      <c r="B886" s="1"/>
    </row>
    <row r="887" spans="1:2" ht="17.25" customHeight="1">
      <c r="A887" s="1"/>
      <c r="B887" s="1"/>
    </row>
    <row r="888" spans="1:2" ht="17.25" customHeight="1">
      <c r="A888" s="1"/>
      <c r="B888" s="1"/>
    </row>
    <row r="889" spans="1:2" ht="17.25" customHeight="1">
      <c r="A889" s="1"/>
      <c r="B889" s="1"/>
    </row>
    <row r="890" spans="1:2" ht="17.25" customHeight="1">
      <c r="A890" s="1"/>
      <c r="B890" s="1"/>
    </row>
    <row r="891" spans="1:2" ht="17.25" customHeight="1">
      <c r="A891" s="1"/>
      <c r="B891" s="1"/>
    </row>
    <row r="892" spans="1:2" ht="17.25" customHeight="1">
      <c r="A892" s="1"/>
      <c r="B892" s="1"/>
    </row>
    <row r="893" spans="1:2" ht="17.25" customHeight="1">
      <c r="A893" s="1"/>
      <c r="B893" s="1"/>
    </row>
    <row r="894" spans="1:2" ht="17.25" customHeight="1">
      <c r="A894" s="1"/>
      <c r="B894" s="1"/>
    </row>
    <row r="895" spans="1:2" ht="17.25" customHeight="1">
      <c r="A895" s="1"/>
      <c r="B895" s="1"/>
    </row>
    <row r="896" spans="1:2" ht="17.25" customHeight="1">
      <c r="A896" s="1"/>
      <c r="B896" s="1"/>
    </row>
    <row r="897" spans="1:2" ht="17.25" customHeight="1">
      <c r="A897" s="1"/>
      <c r="B897" s="1"/>
    </row>
    <row r="898" spans="1:2" ht="17.25" customHeight="1">
      <c r="A898" s="1"/>
      <c r="B898" s="1"/>
    </row>
    <row r="899" spans="1:2" ht="17.25" customHeight="1">
      <c r="A899" s="1"/>
      <c r="B899" s="1"/>
    </row>
    <row r="900" spans="1:2" ht="17.25" customHeight="1">
      <c r="A900" s="1"/>
      <c r="B900" s="1"/>
    </row>
    <row r="901" spans="1:2" ht="17.25" customHeight="1">
      <c r="A901" s="1"/>
      <c r="B901" s="1"/>
    </row>
    <row r="902" spans="1:2" ht="17.25" customHeight="1">
      <c r="A902" s="1"/>
      <c r="B902" s="1"/>
    </row>
    <row r="903" spans="1:2" ht="17.25" customHeight="1">
      <c r="A903" s="1"/>
      <c r="B903" s="1"/>
    </row>
    <row r="904" spans="1:2" ht="17.25" customHeight="1">
      <c r="A904" s="1"/>
      <c r="B904" s="1"/>
    </row>
    <row r="905" spans="1:2" ht="17.25" customHeight="1">
      <c r="A905" s="1"/>
      <c r="B905" s="1"/>
    </row>
    <row r="906" spans="1:2" ht="17.25" customHeight="1">
      <c r="A906" s="1"/>
      <c r="B906" s="1"/>
    </row>
    <row r="907" spans="1:2" ht="17.25" customHeight="1">
      <c r="A907" s="1"/>
      <c r="B907" s="1"/>
    </row>
    <row r="908" spans="1:2" ht="17.25" customHeight="1">
      <c r="A908" s="1"/>
      <c r="B908" s="1"/>
    </row>
    <row r="909" spans="1:2" ht="17.25" customHeight="1">
      <c r="A909" s="1"/>
      <c r="B909" s="1"/>
    </row>
    <row r="910" spans="1:2" ht="17.25" customHeight="1">
      <c r="A910" s="1"/>
      <c r="B910" s="1"/>
    </row>
    <row r="911" spans="1:2" ht="17.25" customHeight="1">
      <c r="A911" s="1"/>
      <c r="B911" s="1"/>
    </row>
    <row r="912" spans="1:2" ht="17.25" customHeight="1">
      <c r="A912" s="1"/>
      <c r="B912" s="1"/>
    </row>
    <row r="913" spans="1:2" ht="17.25" customHeight="1">
      <c r="A913" s="1"/>
      <c r="B913" s="1"/>
    </row>
    <row r="914" spans="1:2" ht="17.25" customHeight="1">
      <c r="A914" s="1"/>
      <c r="B914" s="1"/>
    </row>
    <row r="915" spans="1:2" ht="17.25" customHeight="1">
      <c r="A915" s="1"/>
      <c r="B915" s="1"/>
    </row>
    <row r="916" spans="1:2" ht="17.25" customHeight="1">
      <c r="A916" s="1"/>
      <c r="B916" s="1"/>
    </row>
    <row r="917" spans="1:2" ht="17.25" customHeight="1">
      <c r="A917" s="1"/>
      <c r="B917" s="1"/>
    </row>
    <row r="918" spans="1:2" ht="17.25" customHeight="1">
      <c r="A918" s="1"/>
      <c r="B918" s="1"/>
    </row>
    <row r="919" spans="1:2" ht="17.25" customHeight="1">
      <c r="A919" s="1"/>
      <c r="B919" s="1"/>
    </row>
    <row r="920" spans="1:2" ht="17.25" customHeight="1">
      <c r="A920" s="1"/>
      <c r="B920" s="1"/>
    </row>
    <row r="921" spans="1:2" ht="17.25" customHeight="1">
      <c r="A921" s="1"/>
      <c r="B921" s="1"/>
    </row>
    <row r="922" spans="1:2" ht="17.25" customHeight="1">
      <c r="A922" s="1"/>
      <c r="B922" s="1"/>
    </row>
    <row r="923" spans="1:2" ht="17.25" customHeight="1">
      <c r="A923" s="1"/>
      <c r="B923" s="1"/>
    </row>
    <row r="924" spans="1:2" ht="17.25" customHeight="1">
      <c r="A924" s="1"/>
      <c r="B924" s="1"/>
    </row>
    <row r="925" spans="1:2" ht="17.25" customHeight="1">
      <c r="A925" s="1"/>
      <c r="B925" s="1"/>
    </row>
    <row r="926" spans="1:2" ht="17.25" customHeight="1">
      <c r="A926" s="1"/>
      <c r="B926" s="1"/>
    </row>
    <row r="927" spans="1:2" ht="17.25" customHeight="1">
      <c r="A927" s="1"/>
      <c r="B927" s="1"/>
    </row>
    <row r="928" spans="1:2" ht="17.25" customHeight="1">
      <c r="A928" s="1"/>
      <c r="B928" s="1"/>
    </row>
    <row r="929" spans="1:2" ht="17.25" customHeight="1">
      <c r="A929" s="1"/>
      <c r="B929" s="1"/>
    </row>
    <row r="930" spans="1:2" ht="17.25" customHeight="1">
      <c r="A930" s="1"/>
      <c r="B930" s="1"/>
    </row>
    <row r="931" spans="1:2" ht="17.25" customHeight="1">
      <c r="A931" s="1"/>
      <c r="B931" s="1"/>
    </row>
    <row r="932" spans="1:2" ht="17.25" customHeight="1">
      <c r="A932" s="1"/>
      <c r="B932" s="1"/>
    </row>
    <row r="933" spans="1:2" ht="17.25" customHeight="1">
      <c r="A933" s="1"/>
      <c r="B933" s="1"/>
    </row>
    <row r="934" spans="1:2" ht="17.25" customHeight="1">
      <c r="A934" s="1"/>
      <c r="B934" s="1"/>
    </row>
    <row r="935" spans="1:2" ht="17.25" customHeight="1">
      <c r="A935" s="1"/>
      <c r="B935" s="1"/>
    </row>
    <row r="936" spans="1:2" ht="17.25" customHeight="1">
      <c r="A936" s="1"/>
      <c r="B936" s="1"/>
    </row>
    <row r="937" spans="1:2" ht="17.25" customHeight="1">
      <c r="A937" s="1"/>
      <c r="B937" s="1"/>
    </row>
    <row r="938" spans="1:2" ht="17.25" customHeight="1">
      <c r="A938" s="1"/>
      <c r="B938" s="1"/>
    </row>
    <row r="939" spans="1:2" ht="17.25" customHeight="1">
      <c r="A939" s="1"/>
      <c r="B939" s="1"/>
    </row>
    <row r="940" spans="1:2" ht="17.25" customHeight="1">
      <c r="A940" s="1"/>
      <c r="B940" s="1"/>
    </row>
    <row r="941" spans="1:2" ht="17.25" customHeight="1">
      <c r="A941" s="1"/>
      <c r="B941" s="1"/>
    </row>
    <row r="942" spans="1:2" ht="17.25" customHeight="1">
      <c r="A942" s="1"/>
      <c r="B942" s="1"/>
    </row>
    <row r="943" spans="1:2" ht="17.25" customHeight="1">
      <c r="A943" s="1"/>
      <c r="B943" s="1"/>
    </row>
    <row r="944" spans="1:2" ht="17.25" customHeight="1">
      <c r="A944" s="1"/>
      <c r="B944" s="1"/>
    </row>
    <row r="945" spans="1:2" ht="17.25" customHeight="1">
      <c r="A945" s="1"/>
      <c r="B945" s="1"/>
    </row>
    <row r="946" spans="1:2" ht="17.25" customHeight="1">
      <c r="A946" s="1"/>
      <c r="B946" s="1"/>
    </row>
    <row r="947" spans="1:2" ht="17.25" customHeight="1">
      <c r="A947" s="1"/>
      <c r="B947" s="1"/>
    </row>
    <row r="948" spans="1:2" ht="17.25" customHeight="1">
      <c r="A948" s="1"/>
      <c r="B948" s="1"/>
    </row>
    <row r="949" spans="1:2" ht="17.25" customHeight="1">
      <c r="A949" s="1"/>
      <c r="B949" s="1"/>
    </row>
    <row r="950" spans="1:2" ht="17.25" customHeight="1">
      <c r="A950" s="1"/>
      <c r="B950" s="1"/>
    </row>
    <row r="951" spans="1:2" ht="17.25" customHeight="1">
      <c r="A951" s="1"/>
      <c r="B951" s="1"/>
    </row>
    <row r="952" spans="1:2" ht="17.25" customHeight="1">
      <c r="A952" s="1"/>
      <c r="B952" s="1"/>
    </row>
    <row r="953" spans="1:2" ht="17.25" customHeight="1">
      <c r="A953" s="1"/>
      <c r="B953" s="1"/>
    </row>
    <row r="954" spans="1:2" ht="17.25" customHeight="1">
      <c r="A954" s="1"/>
      <c r="B954" s="1"/>
    </row>
    <row r="955" spans="1:2" ht="17.25" customHeight="1">
      <c r="A955" s="1"/>
      <c r="B955" s="1"/>
    </row>
    <row r="956" spans="1:2" ht="17.25" customHeight="1">
      <c r="A956" s="1"/>
      <c r="B956" s="1"/>
    </row>
    <row r="957" spans="1:2" ht="17.25" customHeight="1">
      <c r="A957" s="1"/>
      <c r="B957" s="1"/>
    </row>
    <row r="958" spans="1:2" ht="17.25" customHeight="1">
      <c r="A958" s="1"/>
      <c r="B958" s="1"/>
    </row>
    <row r="959" spans="1:2" ht="17.25" customHeight="1">
      <c r="A959" s="1"/>
      <c r="B959" s="1"/>
    </row>
    <row r="960" spans="1:2" ht="17.25" customHeight="1">
      <c r="A960" s="1"/>
      <c r="B960" s="1"/>
    </row>
    <row r="961" spans="1:2" ht="17.25" customHeight="1">
      <c r="A961" s="1"/>
      <c r="B961" s="1"/>
    </row>
    <row r="962" spans="1:2" ht="17.25" customHeight="1">
      <c r="A962" s="1"/>
      <c r="B962" s="1"/>
    </row>
    <row r="963" spans="1:2" ht="17.25" customHeight="1">
      <c r="A963" s="1"/>
      <c r="B963" s="1"/>
    </row>
    <row r="964" spans="1:2" ht="17.25" customHeight="1">
      <c r="A964" s="1"/>
      <c r="B964" s="1"/>
    </row>
    <row r="965" spans="1:2" ht="17.25" customHeight="1">
      <c r="A965" s="1"/>
      <c r="B965" s="1"/>
    </row>
    <row r="966" spans="1:2" ht="17.25" customHeight="1">
      <c r="A966" s="1"/>
      <c r="B966" s="1"/>
    </row>
    <row r="967" spans="1:2" ht="17.25" customHeight="1">
      <c r="A967" s="1"/>
      <c r="B967" s="1"/>
    </row>
    <row r="968" spans="1:2" ht="17.25" customHeight="1">
      <c r="A968" s="1"/>
      <c r="B968" s="1"/>
    </row>
    <row r="969" spans="1:2" ht="17.25" customHeight="1">
      <c r="A969" s="1"/>
      <c r="B969" s="1"/>
    </row>
    <row r="970" spans="1:2" ht="17.25" customHeight="1">
      <c r="A970" s="1"/>
      <c r="B970" s="1"/>
    </row>
    <row r="971" spans="1:2" ht="17.25" customHeight="1">
      <c r="A971" s="1"/>
      <c r="B971" s="1"/>
    </row>
    <row r="972" spans="1:2" ht="17.25" customHeight="1">
      <c r="A972" s="1"/>
      <c r="B972" s="1"/>
    </row>
    <row r="973" spans="1:2" ht="17.25" customHeight="1">
      <c r="A973" s="1"/>
      <c r="B973" s="1"/>
    </row>
    <row r="974" spans="1:2" ht="17.25" customHeight="1">
      <c r="A974" s="1"/>
      <c r="B974" s="1"/>
    </row>
    <row r="975" spans="1:2" ht="17.25" customHeight="1">
      <c r="A975" s="1"/>
      <c r="B975" s="1"/>
    </row>
    <row r="976" spans="1:2" ht="17.25" customHeight="1">
      <c r="A976" s="1"/>
      <c r="B976" s="1"/>
    </row>
    <row r="977" spans="1:2" ht="17.25" customHeight="1">
      <c r="A977" s="1"/>
      <c r="B977" s="1"/>
    </row>
    <row r="978" spans="1:2" ht="17.25" customHeight="1">
      <c r="A978" s="1"/>
      <c r="B978" s="1"/>
    </row>
    <row r="979" spans="1:2" ht="17.25" customHeight="1">
      <c r="A979" s="1"/>
      <c r="B979" s="1"/>
    </row>
    <row r="980" spans="1:2" ht="17.25" customHeight="1">
      <c r="A980" s="1"/>
      <c r="B980" s="1"/>
    </row>
    <row r="981" spans="1:2" ht="17.25" customHeight="1">
      <c r="A981" s="1"/>
      <c r="B981" s="1"/>
    </row>
    <row r="982" spans="1:2" ht="17.25" customHeight="1">
      <c r="A982" s="1"/>
      <c r="B982" s="1"/>
    </row>
    <row r="983" spans="1:2" ht="17.25" customHeight="1">
      <c r="A983" s="1"/>
      <c r="B983" s="1"/>
    </row>
    <row r="984" spans="1:2" ht="17.25" customHeight="1">
      <c r="A984" s="1"/>
      <c r="B984" s="1"/>
    </row>
    <row r="985" spans="1:2" ht="17.25" customHeight="1">
      <c r="A985" s="1"/>
      <c r="B985" s="1"/>
    </row>
    <row r="986" spans="1:2" ht="17.25" customHeight="1">
      <c r="A986" s="1"/>
      <c r="B986" s="1"/>
    </row>
    <row r="987" spans="1:2" ht="17.25" customHeight="1">
      <c r="A987" s="1"/>
      <c r="B987" s="1"/>
    </row>
    <row r="988" spans="1:2" ht="17.25" customHeight="1">
      <c r="A988" s="1"/>
      <c r="B988" s="1"/>
    </row>
    <row r="989" spans="1:2" ht="17.25" customHeight="1">
      <c r="A989" s="1"/>
      <c r="B989" s="1"/>
    </row>
    <row r="990" spans="1:2" ht="17.25" customHeight="1">
      <c r="A990" s="1"/>
      <c r="B990" s="1"/>
    </row>
    <row r="991" spans="1:2" ht="17.25" customHeight="1">
      <c r="A991" s="1"/>
      <c r="B991" s="1"/>
    </row>
    <row r="992" spans="1:2" ht="17.25" customHeight="1">
      <c r="A992" s="1"/>
      <c r="B992" s="1"/>
    </row>
    <row r="993" spans="1:2" ht="17.25" customHeight="1">
      <c r="A993" s="1"/>
      <c r="B993" s="1"/>
    </row>
    <row r="994" spans="1:2" ht="17.25" customHeight="1">
      <c r="A994" s="1"/>
      <c r="B994" s="1"/>
    </row>
    <row r="995" spans="1:2" ht="17.25" customHeight="1">
      <c r="A995" s="1"/>
      <c r="B995" s="1"/>
    </row>
    <row r="996" spans="1:2" ht="17.25" customHeight="1">
      <c r="A996" s="1"/>
      <c r="B996" s="1"/>
    </row>
    <row r="997" spans="1:2" ht="17.25" customHeight="1">
      <c r="A997" s="1"/>
      <c r="B997" s="1"/>
    </row>
  </sheetData>
  <phoneticPr fontId="11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998"/>
  <sheetViews>
    <sheetView zoomScale="70" zoomScaleNormal="70" workbookViewId="0">
      <selection activeCell="B42" sqref="B42"/>
    </sheetView>
  </sheetViews>
  <sheetFormatPr defaultColWidth="12.59765625" defaultRowHeight="15" customHeight="1"/>
  <cols>
    <col min="1" max="1" width="28.5" customWidth="1"/>
    <col min="2" max="2" width="82.8984375" customWidth="1"/>
    <col min="3" max="24" width="8.59765625" customWidth="1"/>
  </cols>
  <sheetData>
    <row r="1" spans="1:2" ht="17.25" customHeight="1">
      <c r="A1" s="49" t="s">
        <v>11</v>
      </c>
      <c r="B1" s="50" t="s">
        <v>12</v>
      </c>
    </row>
    <row r="2" spans="1:2" ht="17.25" customHeight="1">
      <c r="A2" s="7" t="s">
        <v>13</v>
      </c>
      <c r="B2" s="8" t="s">
        <v>14</v>
      </c>
    </row>
    <row r="3" spans="1:2" ht="17.25" customHeight="1">
      <c r="A3" s="9" t="s">
        <v>15</v>
      </c>
      <c r="B3" s="10" t="s">
        <v>16</v>
      </c>
    </row>
    <row r="4" spans="1:2" ht="17.25" customHeight="1">
      <c r="A4" s="11" t="s">
        <v>17</v>
      </c>
      <c r="B4" s="6" t="s">
        <v>18</v>
      </c>
    </row>
    <row r="5" spans="1:2" ht="69.75" customHeight="1">
      <c r="A5" s="12" t="s">
        <v>19</v>
      </c>
      <c r="B5" s="6" t="s">
        <v>20</v>
      </c>
    </row>
    <row r="6" spans="1:2" ht="17.25" customHeight="1">
      <c r="A6" s="12" t="s">
        <v>21</v>
      </c>
      <c r="B6" s="6" t="s">
        <v>22</v>
      </c>
    </row>
    <row r="7" spans="1:2" ht="104.4">
      <c r="A7" s="12" t="s">
        <v>226</v>
      </c>
      <c r="B7" s="6" t="s">
        <v>23</v>
      </c>
    </row>
    <row r="8" spans="1:2" ht="17.25" customHeight="1">
      <c r="A8" s="12" t="s">
        <v>24</v>
      </c>
      <c r="B8" s="6" t="s">
        <v>25</v>
      </c>
    </row>
    <row r="9" spans="1:2" ht="17.25" customHeight="1">
      <c r="A9" s="12" t="s">
        <v>26</v>
      </c>
      <c r="B9" s="6" t="s">
        <v>27</v>
      </c>
    </row>
    <row r="10" spans="1:2" ht="17.25" customHeight="1">
      <c r="A10" s="12" t="s">
        <v>28</v>
      </c>
      <c r="B10" s="6" t="s">
        <v>29</v>
      </c>
    </row>
    <row r="11" spans="1:2" ht="17.25" customHeight="1">
      <c r="A11" s="9" t="s">
        <v>30</v>
      </c>
      <c r="B11" s="10"/>
    </row>
    <row r="12" spans="1:2" ht="17.25" customHeight="1">
      <c r="A12" s="44" t="s">
        <v>212</v>
      </c>
      <c r="B12" s="10"/>
    </row>
    <row r="13" spans="1:2" ht="17.25" customHeight="1">
      <c r="A13" s="9" t="s">
        <v>32</v>
      </c>
      <c r="B13" s="10"/>
    </row>
    <row r="14" spans="1:2" ht="17.25" customHeight="1">
      <c r="A14" s="9" t="s">
        <v>33</v>
      </c>
      <c r="B14" s="10"/>
    </row>
    <row r="15" spans="1:2" ht="17.25" customHeight="1">
      <c r="A15" s="12" t="s">
        <v>232</v>
      </c>
      <c r="B15" s="6"/>
    </row>
    <row r="16" spans="1:2" ht="17.25" customHeight="1">
      <c r="A16" s="12" t="s">
        <v>35</v>
      </c>
      <c r="B16" s="6"/>
    </row>
    <row r="17" spans="1:2" ht="17.25" customHeight="1">
      <c r="A17" s="12" t="s">
        <v>36</v>
      </c>
      <c r="B17" s="6"/>
    </row>
    <row r="18" spans="1:2" ht="17.25" customHeight="1">
      <c r="A18" s="12" t="s">
        <v>214</v>
      </c>
      <c r="B18" s="6" t="s">
        <v>213</v>
      </c>
    </row>
    <row r="19" spans="1:2" ht="69.75" customHeight="1">
      <c r="A19" s="12" t="s">
        <v>38</v>
      </c>
      <c r="B19" s="6" t="s">
        <v>20</v>
      </c>
    </row>
    <row r="20" spans="1:2" ht="17.25" customHeight="1">
      <c r="A20" s="12" t="s">
        <v>39</v>
      </c>
      <c r="B20" s="6" t="s">
        <v>40</v>
      </c>
    </row>
    <row r="21" spans="1:2" ht="17.25" customHeight="1">
      <c r="A21" s="9" t="s">
        <v>41</v>
      </c>
      <c r="B21" s="10"/>
    </row>
    <row r="22" spans="1:2" ht="17.25" customHeight="1">
      <c r="A22" s="9" t="s">
        <v>42</v>
      </c>
      <c r="B22" s="10"/>
    </row>
    <row r="23" spans="1:2" ht="17.25" customHeight="1">
      <c r="A23" s="9" t="s">
        <v>43</v>
      </c>
      <c r="B23" s="10"/>
    </row>
    <row r="24" spans="1:2" ht="17.25" customHeight="1">
      <c r="A24" s="9" t="s">
        <v>44</v>
      </c>
      <c r="B24" s="10"/>
    </row>
    <row r="25" spans="1:2" ht="17.25" customHeight="1">
      <c r="A25" s="9" t="s">
        <v>45</v>
      </c>
      <c r="B25" s="10"/>
    </row>
    <row r="26" spans="1:2" ht="17.25" customHeight="1">
      <c r="A26" s="9" t="s">
        <v>46</v>
      </c>
      <c r="B26" s="10"/>
    </row>
    <row r="27" spans="1:2" ht="17.25" customHeight="1">
      <c r="A27" s="9" t="s">
        <v>47</v>
      </c>
      <c r="B27" s="10"/>
    </row>
    <row r="28" spans="1:2" ht="17.25" customHeight="1">
      <c r="A28" s="9" t="s">
        <v>48</v>
      </c>
      <c r="B28" s="10" t="s">
        <v>40</v>
      </c>
    </row>
    <row r="29" spans="1:2" ht="17.25" customHeight="1">
      <c r="A29" s="12" t="s">
        <v>49</v>
      </c>
      <c r="B29" s="6"/>
    </row>
    <row r="30" spans="1:2" ht="17.25" customHeight="1">
      <c r="A30" s="12" t="s">
        <v>50</v>
      </c>
      <c r="B30" s="6"/>
    </row>
    <row r="31" spans="1:2" ht="17.25" customHeight="1">
      <c r="A31" s="12" t="s">
        <v>51</v>
      </c>
      <c r="B31" s="6"/>
    </row>
    <row r="32" spans="1:2" ht="17.25" customHeight="1">
      <c r="A32" s="12" t="s">
        <v>52</v>
      </c>
      <c r="B32" s="6"/>
    </row>
    <row r="33" spans="1:2" ht="17.25" customHeight="1">
      <c r="A33" s="12" t="s">
        <v>53</v>
      </c>
      <c r="B33" s="6"/>
    </row>
    <row r="34" spans="1:2" ht="17.25" customHeight="1">
      <c r="A34" s="12" t="s">
        <v>54</v>
      </c>
      <c r="B34" s="6"/>
    </row>
    <row r="35" spans="1:2" ht="17.25" customHeight="1">
      <c r="A35" s="12" t="s">
        <v>55</v>
      </c>
      <c r="B35" s="6"/>
    </row>
    <row r="36" spans="1:2" ht="17.25" customHeight="1">
      <c r="A36" s="12" t="s">
        <v>56</v>
      </c>
      <c r="B36" s="6"/>
    </row>
    <row r="37" spans="1:2" ht="17.25" customHeight="1">
      <c r="A37" s="12" t="s">
        <v>57</v>
      </c>
      <c r="B37" s="6"/>
    </row>
    <row r="38" spans="1:2" ht="17.25" customHeight="1">
      <c r="A38" s="12" t="s">
        <v>58</v>
      </c>
      <c r="B38" s="6"/>
    </row>
    <row r="39" spans="1:2" ht="17.25" customHeight="1">
      <c r="A39" s="12" t="s">
        <v>59</v>
      </c>
      <c r="B39" s="6"/>
    </row>
    <row r="40" spans="1:2" ht="17.25" customHeight="1">
      <c r="A40" s="12" t="s">
        <v>60</v>
      </c>
      <c r="B40" s="6"/>
    </row>
    <row r="41" spans="1:2" ht="17.25" customHeight="1">
      <c r="A41" s="11" t="s">
        <v>61</v>
      </c>
      <c r="B41" s="6" t="s">
        <v>62</v>
      </c>
    </row>
    <row r="42" spans="1:2" ht="408.6" customHeight="1">
      <c r="A42" s="9" t="s">
        <v>63</v>
      </c>
      <c r="B42" s="13" t="s">
        <v>233</v>
      </c>
    </row>
    <row r="43" spans="1:2" ht="17.25" customHeight="1"/>
    <row r="44" spans="1:2" ht="17.25" customHeight="1"/>
    <row r="45" spans="1:2" ht="17.25" customHeight="1"/>
    <row r="46" spans="1:2" ht="17.25" customHeight="1"/>
    <row r="47" spans="1:2" ht="17.25" customHeight="1"/>
    <row r="48" spans="1:2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</sheetData>
  <phoneticPr fontId="11" type="noConversion"/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1000"/>
  <sheetViews>
    <sheetView zoomScale="70" zoomScaleNormal="70" workbookViewId="0">
      <pane ySplit="1" topLeftCell="A2" activePane="bottomLeft" state="frozen"/>
      <selection pane="bottomLeft" activeCell="G26" sqref="G25:G26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2" bestFit="1" customWidth="1"/>
    <col min="4" max="46" width="15.59765625" customWidth="1"/>
    <col min="47" max="47" width="8.59765625" customWidth="1"/>
  </cols>
  <sheetData>
    <row r="1" spans="1:47" ht="17.25" customHeight="1">
      <c r="A1" s="39"/>
      <c r="B1" s="40"/>
      <c r="C1" s="41" t="s">
        <v>13</v>
      </c>
      <c r="D1" s="45">
        <v>1510001</v>
      </c>
      <c r="E1" s="45">
        <v>1510002</v>
      </c>
      <c r="F1" s="45">
        <v>1510003</v>
      </c>
      <c r="G1" s="45">
        <v>1510004</v>
      </c>
      <c r="H1" s="45">
        <v>1510005</v>
      </c>
      <c r="I1" s="45">
        <v>1510006</v>
      </c>
      <c r="J1" s="45">
        <v>1510007</v>
      </c>
      <c r="K1" s="45">
        <v>1510008</v>
      </c>
      <c r="L1" s="45">
        <v>1510009</v>
      </c>
      <c r="M1" s="45">
        <v>1510010</v>
      </c>
      <c r="N1" s="45">
        <v>1510011</v>
      </c>
      <c r="O1" s="45">
        <v>1510012</v>
      </c>
      <c r="P1" s="45">
        <v>1510013</v>
      </c>
      <c r="Q1" s="45">
        <v>1510014</v>
      </c>
      <c r="R1" s="45">
        <v>1510015</v>
      </c>
      <c r="S1" s="45">
        <v>1510016</v>
      </c>
      <c r="T1" s="45">
        <v>1510017</v>
      </c>
      <c r="U1" s="45">
        <v>1510018</v>
      </c>
      <c r="V1" s="45">
        <v>1510019</v>
      </c>
      <c r="W1" s="45">
        <v>1510020</v>
      </c>
      <c r="X1" s="45">
        <v>1510021</v>
      </c>
      <c r="Y1" s="45">
        <v>1510022</v>
      </c>
      <c r="Z1" s="45">
        <v>1510023</v>
      </c>
      <c r="AA1" s="45">
        <v>1510024</v>
      </c>
      <c r="AB1" s="45">
        <v>1510025</v>
      </c>
      <c r="AC1" s="45">
        <v>1510026</v>
      </c>
      <c r="AD1" s="45">
        <v>1510027</v>
      </c>
      <c r="AE1" s="45">
        <v>1510028</v>
      </c>
      <c r="AF1" s="45">
        <v>1510029</v>
      </c>
      <c r="AG1" s="45">
        <v>1510030</v>
      </c>
      <c r="AH1" s="45">
        <v>1510031</v>
      </c>
      <c r="AI1" s="45">
        <v>1510032</v>
      </c>
      <c r="AJ1" s="45">
        <v>1510033</v>
      </c>
      <c r="AK1" s="45">
        <v>1510034</v>
      </c>
      <c r="AL1" s="45">
        <v>1510035</v>
      </c>
      <c r="AM1" s="45">
        <v>1510036</v>
      </c>
      <c r="AN1" s="45">
        <v>1510037</v>
      </c>
      <c r="AO1" s="45">
        <v>1510038</v>
      </c>
      <c r="AP1" s="45">
        <v>1510039</v>
      </c>
      <c r="AQ1" s="45">
        <v>1510040</v>
      </c>
      <c r="AR1" s="45">
        <v>1510041</v>
      </c>
      <c r="AS1" s="45">
        <v>1510042</v>
      </c>
      <c r="AT1" s="45">
        <v>1510043</v>
      </c>
      <c r="AU1" s="45">
        <v>1510044</v>
      </c>
    </row>
    <row r="2" spans="1:47" ht="17.399999999999999">
      <c r="A2" s="99" t="s">
        <v>64</v>
      </c>
      <c r="B2" s="46" t="s">
        <v>65</v>
      </c>
      <c r="C2" s="17" t="s">
        <v>66</v>
      </c>
      <c r="D2" s="18">
        <v>556427236</v>
      </c>
      <c r="E2" s="18">
        <v>377999608</v>
      </c>
      <c r="F2" s="18">
        <v>225261778</v>
      </c>
      <c r="G2" s="18">
        <v>360380281</v>
      </c>
      <c r="H2" s="18">
        <v>5436106</v>
      </c>
      <c r="I2" s="18">
        <v>861386824</v>
      </c>
      <c r="J2" s="18">
        <v>792758058</v>
      </c>
      <c r="K2" s="18">
        <v>32373839</v>
      </c>
      <c r="L2" s="18">
        <v>487187404</v>
      </c>
      <c r="M2" s="18">
        <v>25402722</v>
      </c>
      <c r="N2" s="18">
        <v>57120204</v>
      </c>
      <c r="O2" s="18">
        <v>677208291</v>
      </c>
      <c r="P2" s="18">
        <v>223398254</v>
      </c>
      <c r="Q2" s="18">
        <v>150784074</v>
      </c>
      <c r="R2" s="18">
        <v>112045402</v>
      </c>
      <c r="S2" s="18">
        <v>72280000</v>
      </c>
      <c r="T2" s="18">
        <v>24571316</v>
      </c>
      <c r="U2" s="18">
        <v>41992765</v>
      </c>
      <c r="V2" s="18">
        <v>303868839</v>
      </c>
      <c r="W2" s="18">
        <v>4189613</v>
      </c>
      <c r="X2" s="18">
        <v>117978332</v>
      </c>
      <c r="Y2" s="18">
        <v>244304840</v>
      </c>
      <c r="Z2" s="18">
        <v>57649290</v>
      </c>
      <c r="AA2" s="18">
        <v>54792719</v>
      </c>
      <c r="AB2" s="18">
        <v>468173309</v>
      </c>
      <c r="AC2" s="18">
        <v>85687351</v>
      </c>
      <c r="AD2" s="18">
        <v>304579801</v>
      </c>
      <c r="AE2" s="18">
        <v>133572172</v>
      </c>
      <c r="AF2" s="18" t="s">
        <v>67</v>
      </c>
      <c r="AG2" s="18">
        <v>128266430</v>
      </c>
      <c r="AH2" s="18">
        <v>178043610</v>
      </c>
      <c r="AI2" s="18">
        <v>145983588</v>
      </c>
      <c r="AJ2" s="18">
        <v>-12056555</v>
      </c>
      <c r="AK2" s="18">
        <v>223002881</v>
      </c>
      <c r="AL2" s="18">
        <v>255086575</v>
      </c>
      <c r="AM2" s="18">
        <v>186121323</v>
      </c>
      <c r="AN2" s="18">
        <v>23021200</v>
      </c>
      <c r="AO2" s="18">
        <v>7718050</v>
      </c>
      <c r="AP2" s="18">
        <v>894890474</v>
      </c>
      <c r="AQ2" s="18">
        <v>57951762</v>
      </c>
      <c r="AR2" s="18" t="s">
        <v>67</v>
      </c>
      <c r="AS2" s="18">
        <v>-14190240</v>
      </c>
      <c r="AT2" s="18">
        <v>170447725</v>
      </c>
      <c r="AU2" s="18">
        <v>188780780</v>
      </c>
    </row>
    <row r="3" spans="1:47" ht="17.25" customHeight="1">
      <c r="A3" s="100"/>
      <c r="B3" s="46" t="s">
        <v>68</v>
      </c>
      <c r="C3" s="19" t="s">
        <v>17</v>
      </c>
      <c r="D3" s="20">
        <v>421884151</v>
      </c>
      <c r="E3" s="20">
        <v>369444689</v>
      </c>
      <c r="F3" s="20">
        <v>309391826</v>
      </c>
      <c r="G3" s="20">
        <v>448635372</v>
      </c>
      <c r="H3" s="20">
        <v>12335612</v>
      </c>
      <c r="I3" s="20">
        <v>751996137</v>
      </c>
      <c r="J3" s="20">
        <v>630346850</v>
      </c>
      <c r="K3" s="20">
        <v>83491892</v>
      </c>
      <c r="L3" s="20">
        <v>515021618</v>
      </c>
      <c r="M3" s="20">
        <v>12378980</v>
      </c>
      <c r="N3" s="20">
        <v>91327504</v>
      </c>
      <c r="O3" s="20">
        <v>916834602</v>
      </c>
      <c r="P3" s="20">
        <v>281736132</v>
      </c>
      <c r="Q3" s="20">
        <v>210028682</v>
      </c>
      <c r="R3" s="20">
        <v>26143110</v>
      </c>
      <c r="S3" s="20">
        <v>159376491</v>
      </c>
      <c r="T3" s="20">
        <v>84974391</v>
      </c>
      <c r="U3" s="20">
        <v>22195500</v>
      </c>
      <c r="V3" s="20">
        <v>261803289</v>
      </c>
      <c r="W3" s="20">
        <v>1753227</v>
      </c>
      <c r="X3" s="20">
        <v>196893087</v>
      </c>
      <c r="Y3" s="20">
        <v>321794144</v>
      </c>
      <c r="Z3" s="20">
        <v>104563966</v>
      </c>
      <c r="AA3" s="20">
        <v>54277292</v>
      </c>
      <c r="AB3" s="20">
        <v>327917901</v>
      </c>
      <c r="AC3" s="20">
        <v>39997954</v>
      </c>
      <c r="AD3" s="20">
        <v>329311532</v>
      </c>
      <c r="AE3" s="20">
        <v>279429243</v>
      </c>
      <c r="AF3" s="20">
        <v>131121228</v>
      </c>
      <c r="AG3" s="20">
        <v>96811642</v>
      </c>
      <c r="AH3" s="20">
        <v>175895736</v>
      </c>
      <c r="AI3" s="20">
        <v>135084388</v>
      </c>
      <c r="AJ3" s="20">
        <v>31556973</v>
      </c>
      <c r="AK3" s="20">
        <v>293542874</v>
      </c>
      <c r="AL3" s="20">
        <v>316553042</v>
      </c>
      <c r="AM3" s="20">
        <v>84925872</v>
      </c>
      <c r="AN3" s="20">
        <v>50316470</v>
      </c>
      <c r="AO3" s="20">
        <v>59839352</v>
      </c>
      <c r="AP3" s="20">
        <v>126687269</v>
      </c>
      <c r="AQ3" s="20">
        <v>190785952</v>
      </c>
      <c r="AR3" s="20">
        <v>33851600</v>
      </c>
      <c r="AS3" s="20">
        <v>-382315</v>
      </c>
      <c r="AT3" s="20">
        <v>544217235</v>
      </c>
      <c r="AU3" s="20" t="s">
        <v>69</v>
      </c>
    </row>
    <row r="4" spans="1:47" ht="17.25" customHeight="1">
      <c r="A4" s="100"/>
      <c r="B4" s="46" t="s">
        <v>70</v>
      </c>
      <c r="C4" s="19" t="s">
        <v>19</v>
      </c>
      <c r="D4" s="20">
        <v>25135718</v>
      </c>
      <c r="E4" s="20">
        <v>65619692</v>
      </c>
      <c r="F4" s="20">
        <v>17809541</v>
      </c>
      <c r="G4" s="20">
        <v>7096376</v>
      </c>
      <c r="H4" s="20">
        <v>0</v>
      </c>
      <c r="I4" s="20">
        <v>104561981.95</v>
      </c>
      <c r="J4" s="20">
        <v>68848758.799999997</v>
      </c>
      <c r="K4" s="20">
        <v>0</v>
      </c>
      <c r="L4" s="20">
        <v>80177385</v>
      </c>
      <c r="M4" s="20">
        <v>0</v>
      </c>
      <c r="N4" s="20">
        <v>10556786.166666668</v>
      </c>
      <c r="O4" s="20">
        <v>0</v>
      </c>
      <c r="P4" s="20">
        <v>49067579.683333337</v>
      </c>
      <c r="Q4" s="20">
        <v>32983690.133333337</v>
      </c>
      <c r="R4" s="20">
        <v>0</v>
      </c>
      <c r="S4" s="20">
        <v>0</v>
      </c>
      <c r="T4" s="20">
        <v>2878701</v>
      </c>
      <c r="U4" s="20">
        <v>0</v>
      </c>
      <c r="V4" s="20">
        <v>54855552</v>
      </c>
      <c r="W4" s="20">
        <v>0</v>
      </c>
      <c r="X4" s="20">
        <v>23088891</v>
      </c>
      <c r="Y4" s="20">
        <v>57848137</v>
      </c>
      <c r="Z4" s="20">
        <v>0</v>
      </c>
      <c r="AA4" s="20">
        <v>0</v>
      </c>
      <c r="AB4" s="20">
        <v>30733506</v>
      </c>
      <c r="AC4" s="20">
        <v>0</v>
      </c>
      <c r="AD4" s="20">
        <v>0</v>
      </c>
      <c r="AE4" s="20">
        <v>54652217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30165263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19382149</v>
      </c>
      <c r="AU4" s="20" t="s">
        <v>69</v>
      </c>
    </row>
    <row r="5" spans="1:47" ht="17.25" customHeight="1">
      <c r="A5" s="100"/>
      <c r="B5" s="46" t="s">
        <v>71</v>
      </c>
      <c r="C5" s="19" t="s">
        <v>21</v>
      </c>
      <c r="D5" s="20">
        <f t="shared" ref="D5:AT5" si="0">D3+D4</f>
        <v>447019869</v>
      </c>
      <c r="E5" s="20">
        <f t="shared" si="0"/>
        <v>435064381</v>
      </c>
      <c r="F5" s="20">
        <f t="shared" si="0"/>
        <v>327201367</v>
      </c>
      <c r="G5" s="20">
        <f t="shared" si="0"/>
        <v>455731748</v>
      </c>
      <c r="H5" s="20">
        <f t="shared" si="0"/>
        <v>12335612</v>
      </c>
      <c r="I5" s="20">
        <f t="shared" si="0"/>
        <v>856558118.95000005</v>
      </c>
      <c r="J5" s="20">
        <f t="shared" si="0"/>
        <v>699195608.79999995</v>
      </c>
      <c r="K5" s="20">
        <f t="shared" si="0"/>
        <v>83491892</v>
      </c>
      <c r="L5" s="20">
        <f t="shared" si="0"/>
        <v>595199003</v>
      </c>
      <c r="M5" s="20">
        <f t="shared" si="0"/>
        <v>12378980</v>
      </c>
      <c r="N5" s="20">
        <f t="shared" si="0"/>
        <v>101884290.16666667</v>
      </c>
      <c r="O5" s="20">
        <f t="shared" si="0"/>
        <v>916834602</v>
      </c>
      <c r="P5" s="20">
        <f t="shared" si="0"/>
        <v>330803711.68333334</v>
      </c>
      <c r="Q5" s="20">
        <f t="shared" si="0"/>
        <v>243012372.13333333</v>
      </c>
      <c r="R5" s="20">
        <f t="shared" si="0"/>
        <v>26143110</v>
      </c>
      <c r="S5" s="20">
        <f t="shared" si="0"/>
        <v>159376491</v>
      </c>
      <c r="T5" s="20">
        <f t="shared" si="0"/>
        <v>87853092</v>
      </c>
      <c r="U5" s="20">
        <f t="shared" si="0"/>
        <v>22195500</v>
      </c>
      <c r="V5" s="20">
        <f t="shared" si="0"/>
        <v>316658841</v>
      </c>
      <c r="W5" s="20">
        <f t="shared" si="0"/>
        <v>1753227</v>
      </c>
      <c r="X5" s="20">
        <f t="shared" si="0"/>
        <v>219981978</v>
      </c>
      <c r="Y5" s="20">
        <f t="shared" si="0"/>
        <v>379642281</v>
      </c>
      <c r="Z5" s="20">
        <f t="shared" si="0"/>
        <v>104563966</v>
      </c>
      <c r="AA5" s="20">
        <f t="shared" si="0"/>
        <v>54277292</v>
      </c>
      <c r="AB5" s="20">
        <f t="shared" si="0"/>
        <v>358651407</v>
      </c>
      <c r="AC5" s="20">
        <f t="shared" si="0"/>
        <v>39997954</v>
      </c>
      <c r="AD5" s="20">
        <f t="shared" si="0"/>
        <v>329311532</v>
      </c>
      <c r="AE5" s="20">
        <f t="shared" si="0"/>
        <v>334081460</v>
      </c>
      <c r="AF5" s="20">
        <f t="shared" si="0"/>
        <v>131121228</v>
      </c>
      <c r="AG5" s="20">
        <f t="shared" si="0"/>
        <v>96811642</v>
      </c>
      <c r="AH5" s="20">
        <f t="shared" si="0"/>
        <v>175895736</v>
      </c>
      <c r="AI5" s="20">
        <f t="shared" si="0"/>
        <v>135084388</v>
      </c>
      <c r="AJ5" s="20">
        <f t="shared" si="0"/>
        <v>31556973</v>
      </c>
      <c r="AK5" s="20">
        <f t="shared" si="0"/>
        <v>293542874</v>
      </c>
      <c r="AL5" s="20">
        <f t="shared" si="0"/>
        <v>346718305</v>
      </c>
      <c r="AM5" s="20">
        <f t="shared" si="0"/>
        <v>84925872</v>
      </c>
      <c r="AN5" s="20">
        <f t="shared" si="0"/>
        <v>50316470</v>
      </c>
      <c r="AO5" s="20">
        <f t="shared" si="0"/>
        <v>59839352</v>
      </c>
      <c r="AP5" s="20">
        <f t="shared" si="0"/>
        <v>126687269</v>
      </c>
      <c r="AQ5" s="20">
        <f t="shared" si="0"/>
        <v>190785952</v>
      </c>
      <c r="AR5" s="20">
        <f t="shared" si="0"/>
        <v>33851600</v>
      </c>
      <c r="AS5" s="20">
        <f t="shared" si="0"/>
        <v>-382315</v>
      </c>
      <c r="AT5" s="20">
        <f t="shared" si="0"/>
        <v>563599384</v>
      </c>
      <c r="AU5" s="20" t="s">
        <v>69</v>
      </c>
    </row>
    <row r="6" spans="1:47" ht="17.25" customHeight="1">
      <c r="A6" s="100"/>
      <c r="B6" s="46" t="s">
        <v>72</v>
      </c>
      <c r="C6" s="19" t="s">
        <v>30</v>
      </c>
      <c r="D6" s="20">
        <v>120187201</v>
      </c>
      <c r="E6" s="20" t="s">
        <v>73</v>
      </c>
      <c r="F6" s="20">
        <v>239953224</v>
      </c>
      <c r="G6" s="20">
        <v>25750000</v>
      </c>
      <c r="H6" s="20">
        <v>10606500</v>
      </c>
      <c r="I6" s="20">
        <v>101435401</v>
      </c>
      <c r="J6" s="20">
        <v>229519460</v>
      </c>
      <c r="K6" s="20">
        <v>68890280</v>
      </c>
      <c r="L6" s="20" t="s">
        <v>73</v>
      </c>
      <c r="M6" s="20" t="s">
        <v>73</v>
      </c>
      <c r="N6" s="20">
        <v>80646170</v>
      </c>
      <c r="O6" s="20">
        <v>175197302</v>
      </c>
      <c r="P6" s="20">
        <v>72648565</v>
      </c>
      <c r="Q6" s="20">
        <v>210028682</v>
      </c>
      <c r="R6" s="20">
        <v>3000000</v>
      </c>
      <c r="S6" s="20">
        <v>90604782</v>
      </c>
      <c r="T6" s="20">
        <v>73394400</v>
      </c>
      <c r="U6" s="20">
        <v>19925000</v>
      </c>
      <c r="V6" s="20" t="s">
        <v>73</v>
      </c>
      <c r="W6" s="20" t="s">
        <v>73</v>
      </c>
      <c r="X6" s="20">
        <v>21867500</v>
      </c>
      <c r="Y6" s="20" t="s">
        <v>73</v>
      </c>
      <c r="Z6" s="20" t="s">
        <v>73</v>
      </c>
      <c r="AA6" s="20">
        <v>45000000</v>
      </c>
      <c r="AB6" s="20" t="s">
        <v>73</v>
      </c>
      <c r="AC6" s="20" t="s">
        <v>73</v>
      </c>
      <c r="AD6" s="20">
        <v>282061314</v>
      </c>
      <c r="AE6" s="20">
        <v>3151100</v>
      </c>
      <c r="AF6" s="20">
        <v>43800000</v>
      </c>
      <c r="AG6" s="20">
        <v>109340000</v>
      </c>
      <c r="AH6" s="20" t="s">
        <v>73</v>
      </c>
      <c r="AI6" s="20" t="s">
        <v>73</v>
      </c>
      <c r="AJ6" s="20">
        <v>7950000</v>
      </c>
      <c r="AK6" s="20">
        <v>30625520</v>
      </c>
      <c r="AL6" s="20" t="s">
        <v>73</v>
      </c>
      <c r="AM6" s="20">
        <v>560000</v>
      </c>
      <c r="AN6" s="20">
        <v>27346470</v>
      </c>
      <c r="AO6" s="20">
        <v>90040000</v>
      </c>
      <c r="AP6" s="20">
        <v>126687269</v>
      </c>
      <c r="AQ6" s="20" t="s">
        <v>73</v>
      </c>
      <c r="AR6" s="20">
        <v>30256000</v>
      </c>
      <c r="AS6" s="20" t="s">
        <v>73</v>
      </c>
      <c r="AT6" s="20">
        <v>443326480</v>
      </c>
      <c r="AU6" s="20" t="s">
        <v>69</v>
      </c>
    </row>
    <row r="7" spans="1:47" ht="17.25" customHeight="1">
      <c r="A7" s="100"/>
      <c r="B7" s="46" t="s">
        <v>74</v>
      </c>
      <c r="C7" s="21" t="s">
        <v>31</v>
      </c>
      <c r="D7" s="20">
        <v>7436000</v>
      </c>
      <c r="E7" s="20">
        <v>0</v>
      </c>
      <c r="F7" s="20">
        <v>94363500</v>
      </c>
      <c r="G7" s="20">
        <f>10250000+15500000</f>
        <v>25750000</v>
      </c>
      <c r="H7" s="20">
        <v>10606500</v>
      </c>
      <c r="I7" s="20">
        <v>939360</v>
      </c>
      <c r="J7" s="20">
        <v>19838660</v>
      </c>
      <c r="K7" s="20">
        <v>29290080</v>
      </c>
      <c r="L7" s="20">
        <v>0</v>
      </c>
      <c r="M7" s="20">
        <v>0</v>
      </c>
      <c r="N7" s="20">
        <v>80646170</v>
      </c>
      <c r="O7" s="20">
        <v>175197302</v>
      </c>
      <c r="P7" s="20">
        <v>72648565</v>
      </c>
      <c r="Q7" s="20">
        <v>210028682</v>
      </c>
      <c r="R7" s="20">
        <v>3000000</v>
      </c>
      <c r="S7" s="20">
        <v>90604782</v>
      </c>
      <c r="T7" s="20">
        <v>73394400</v>
      </c>
      <c r="U7" s="20">
        <v>19925000</v>
      </c>
      <c r="V7" s="20">
        <v>0</v>
      </c>
      <c r="W7" s="20">
        <v>0</v>
      </c>
      <c r="X7" s="20">
        <v>21867500</v>
      </c>
      <c r="Y7" s="20">
        <v>0</v>
      </c>
      <c r="Z7" s="20">
        <v>0</v>
      </c>
      <c r="AA7" s="20">
        <v>45000000</v>
      </c>
      <c r="AB7" s="20">
        <v>0</v>
      </c>
      <c r="AC7" s="20">
        <v>0</v>
      </c>
      <c r="AD7" s="20">
        <v>40569000</v>
      </c>
      <c r="AE7" s="20">
        <v>3151100</v>
      </c>
      <c r="AF7" s="20">
        <v>43800000</v>
      </c>
      <c r="AG7" s="20">
        <v>109340000</v>
      </c>
      <c r="AH7" s="20">
        <v>0</v>
      </c>
      <c r="AI7" s="20">
        <v>0</v>
      </c>
      <c r="AJ7" s="20">
        <v>7950000</v>
      </c>
      <c r="AK7" s="20">
        <v>30625520</v>
      </c>
      <c r="AL7" s="20">
        <v>0</v>
      </c>
      <c r="AM7" s="20">
        <v>560000</v>
      </c>
      <c r="AN7" s="20">
        <v>27346470</v>
      </c>
      <c r="AO7" s="20">
        <v>90040000</v>
      </c>
      <c r="AP7" s="20">
        <v>126687269</v>
      </c>
      <c r="AQ7" s="20">
        <v>0</v>
      </c>
      <c r="AR7" s="20">
        <v>30256000</v>
      </c>
      <c r="AS7" s="20">
        <v>0</v>
      </c>
      <c r="AT7" s="20">
        <v>97200000</v>
      </c>
      <c r="AU7" s="20" t="s">
        <v>69</v>
      </c>
    </row>
    <row r="8" spans="1:47" ht="17.25" customHeight="1">
      <c r="A8" s="100"/>
      <c r="B8" s="46" t="s">
        <v>75</v>
      </c>
      <c r="C8" s="21" t="s">
        <v>32</v>
      </c>
      <c r="D8" s="20">
        <v>112751201</v>
      </c>
      <c r="E8" s="20">
        <v>0</v>
      </c>
      <c r="F8" s="20">
        <v>145589724</v>
      </c>
      <c r="G8" s="20">
        <v>0</v>
      </c>
      <c r="H8" s="20">
        <v>0</v>
      </c>
      <c r="I8" s="20">
        <v>100496041</v>
      </c>
      <c r="J8" s="20">
        <v>209680800</v>
      </c>
      <c r="K8" s="20">
        <v>39600200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241492314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346126480</v>
      </c>
      <c r="AU8" s="20" t="s">
        <v>69</v>
      </c>
    </row>
    <row r="9" spans="1:47" ht="17.25" customHeight="1">
      <c r="A9" s="100"/>
      <c r="B9" s="46" t="s">
        <v>76</v>
      </c>
      <c r="C9" s="19" t="s">
        <v>77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10830686</v>
      </c>
      <c r="J9" s="20">
        <v>34469778</v>
      </c>
      <c r="K9" s="20">
        <v>0</v>
      </c>
      <c r="L9" s="20">
        <v>0</v>
      </c>
      <c r="M9" s="20">
        <v>0</v>
      </c>
      <c r="N9" s="20">
        <v>10556786</v>
      </c>
      <c r="O9" s="20">
        <v>0</v>
      </c>
      <c r="P9" s="20">
        <f>6487921+17787669</f>
        <v>24275590</v>
      </c>
      <c r="Q9" s="20">
        <v>32983690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 t="s">
        <v>69</v>
      </c>
    </row>
    <row r="10" spans="1:47" ht="17.25" customHeight="1">
      <c r="A10" s="100"/>
      <c r="B10" s="46" t="s">
        <v>78</v>
      </c>
      <c r="C10" s="19" t="s">
        <v>34</v>
      </c>
      <c r="D10" s="20">
        <v>215962125</v>
      </c>
      <c r="E10" s="20">
        <v>369444689</v>
      </c>
      <c r="F10" s="20">
        <v>69438602</v>
      </c>
      <c r="G10" s="20">
        <v>422885372</v>
      </c>
      <c r="H10" s="20" t="s">
        <v>73</v>
      </c>
      <c r="I10" s="20">
        <v>650560736</v>
      </c>
      <c r="J10" s="20">
        <v>400827390</v>
      </c>
      <c r="K10" s="20">
        <v>14601612</v>
      </c>
      <c r="L10" s="20">
        <v>515021618</v>
      </c>
      <c r="M10" s="20">
        <v>12378980</v>
      </c>
      <c r="N10" s="20">
        <v>10681334</v>
      </c>
      <c r="O10" s="20">
        <v>739637300</v>
      </c>
      <c r="P10" s="20">
        <v>209087567</v>
      </c>
      <c r="Q10" s="20">
        <v>0</v>
      </c>
      <c r="R10" s="20">
        <v>0</v>
      </c>
      <c r="S10" s="20">
        <v>0</v>
      </c>
      <c r="T10" s="20">
        <v>1117876</v>
      </c>
      <c r="U10" s="20">
        <v>0</v>
      </c>
      <c r="V10" s="20">
        <v>261803289</v>
      </c>
      <c r="W10" s="20" t="s">
        <v>73</v>
      </c>
      <c r="X10" s="20">
        <v>175025587</v>
      </c>
      <c r="Y10" s="20">
        <v>291729144</v>
      </c>
      <c r="Z10" s="20">
        <v>0</v>
      </c>
      <c r="AA10" s="20">
        <v>9277292</v>
      </c>
      <c r="AB10" s="20">
        <v>327917901</v>
      </c>
      <c r="AC10" s="20" t="s">
        <v>73</v>
      </c>
      <c r="AD10" s="20">
        <v>47250218</v>
      </c>
      <c r="AE10" s="20">
        <v>259769943</v>
      </c>
      <c r="AF10" s="20">
        <v>0</v>
      </c>
      <c r="AG10" s="20">
        <v>-12528358</v>
      </c>
      <c r="AH10" s="20">
        <v>0</v>
      </c>
      <c r="AI10" s="20">
        <v>0</v>
      </c>
      <c r="AJ10" s="20" t="s">
        <v>73</v>
      </c>
      <c r="AK10" s="20">
        <v>37975795</v>
      </c>
      <c r="AL10" s="20">
        <v>316553042</v>
      </c>
      <c r="AM10" s="20">
        <v>0</v>
      </c>
      <c r="AN10" s="20">
        <v>0</v>
      </c>
      <c r="AO10" s="20">
        <v>-30200648</v>
      </c>
      <c r="AP10" s="20">
        <v>0</v>
      </c>
      <c r="AQ10" s="20">
        <v>0</v>
      </c>
      <c r="AR10" s="20">
        <v>3595600</v>
      </c>
      <c r="AS10" s="20">
        <v>-2555930</v>
      </c>
      <c r="AT10" s="20">
        <v>100890755</v>
      </c>
      <c r="AU10" s="20" t="s">
        <v>69</v>
      </c>
    </row>
    <row r="11" spans="1:47" ht="17.25" customHeight="1">
      <c r="A11" s="100"/>
      <c r="B11" s="46" t="s">
        <v>79</v>
      </c>
      <c r="C11" s="21" t="s">
        <v>35</v>
      </c>
      <c r="D11" s="20">
        <v>215962125</v>
      </c>
      <c r="E11" s="20">
        <v>603657689</v>
      </c>
      <c r="F11" s="20">
        <v>76590602</v>
      </c>
      <c r="G11" s="20">
        <v>472982372</v>
      </c>
      <c r="H11" s="20">
        <v>0</v>
      </c>
      <c r="I11" s="20">
        <v>650560736</v>
      </c>
      <c r="J11" s="20">
        <v>442963190</v>
      </c>
      <c r="K11" s="20">
        <v>14601612</v>
      </c>
      <c r="L11" s="20">
        <v>515021618</v>
      </c>
      <c r="M11" s="20">
        <v>16256980</v>
      </c>
      <c r="N11" s="20">
        <v>10681334</v>
      </c>
      <c r="O11" s="20">
        <v>762960900</v>
      </c>
      <c r="P11" s="20">
        <v>211087567</v>
      </c>
      <c r="Q11" s="20">
        <v>0</v>
      </c>
      <c r="R11" s="20">
        <v>0</v>
      </c>
      <c r="S11" s="20">
        <v>0</v>
      </c>
      <c r="T11" s="20">
        <v>102277876</v>
      </c>
      <c r="U11" s="20">
        <v>0</v>
      </c>
      <c r="V11" s="20">
        <v>356963289</v>
      </c>
      <c r="W11" s="20">
        <v>0</v>
      </c>
      <c r="X11" s="20">
        <v>174038329</v>
      </c>
      <c r="Y11" s="20">
        <v>306114144</v>
      </c>
      <c r="Z11" s="20">
        <v>0</v>
      </c>
      <c r="AA11" s="20">
        <v>39277292</v>
      </c>
      <c r="AB11" s="20">
        <v>535179901</v>
      </c>
      <c r="AC11" s="20">
        <v>0</v>
      </c>
      <c r="AD11" s="20">
        <v>81118218</v>
      </c>
      <c r="AE11" s="20">
        <v>263989293</v>
      </c>
      <c r="AF11" s="20">
        <v>0</v>
      </c>
      <c r="AG11" s="20">
        <v>42006642</v>
      </c>
      <c r="AH11" s="20">
        <v>0</v>
      </c>
      <c r="AI11" s="20">
        <v>0</v>
      </c>
      <c r="AJ11" s="20">
        <v>0</v>
      </c>
      <c r="AK11" s="20">
        <v>37975795</v>
      </c>
      <c r="AL11" s="20">
        <v>551577042</v>
      </c>
      <c r="AM11" s="20">
        <v>0</v>
      </c>
      <c r="AN11" s="20">
        <v>0</v>
      </c>
      <c r="AO11" s="20">
        <v>8442352</v>
      </c>
      <c r="AP11" s="20">
        <v>0</v>
      </c>
      <c r="AQ11" s="20">
        <v>0</v>
      </c>
      <c r="AR11" s="20">
        <v>3595600</v>
      </c>
      <c r="AS11" s="20">
        <v>14188070</v>
      </c>
      <c r="AT11" s="20">
        <v>100890755</v>
      </c>
      <c r="AU11" s="20" t="s">
        <v>69</v>
      </c>
    </row>
    <row r="12" spans="1:47" ht="17.25" customHeight="1">
      <c r="A12" s="100"/>
      <c r="B12" s="46" t="s">
        <v>80</v>
      </c>
      <c r="C12" s="21" t="s">
        <v>36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28911575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987258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 t="s">
        <v>69</v>
      </c>
    </row>
    <row r="13" spans="1:47" ht="17.25" customHeight="1">
      <c r="A13" s="100"/>
      <c r="B13" s="46" t="s">
        <v>81</v>
      </c>
      <c r="C13" s="21" t="s">
        <v>37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 t="s">
        <v>69</v>
      </c>
    </row>
    <row r="14" spans="1:47" ht="17.25" customHeight="1">
      <c r="A14" s="100"/>
      <c r="B14" s="46" t="s">
        <v>82</v>
      </c>
      <c r="C14" s="21" t="s">
        <v>39</v>
      </c>
      <c r="D14" s="20">
        <v>0</v>
      </c>
      <c r="E14" s="20">
        <v>234213000</v>
      </c>
      <c r="F14" s="20">
        <v>7152000</v>
      </c>
      <c r="G14" s="20">
        <v>50097000</v>
      </c>
      <c r="H14" s="20">
        <v>0</v>
      </c>
      <c r="I14" s="20">
        <v>0</v>
      </c>
      <c r="J14" s="20">
        <v>42135800</v>
      </c>
      <c r="K14" s="20">
        <v>0</v>
      </c>
      <c r="L14" s="20">
        <v>0</v>
      </c>
      <c r="M14" s="20">
        <v>3878000</v>
      </c>
      <c r="N14" s="20">
        <v>0</v>
      </c>
      <c r="O14" s="20">
        <v>52235175</v>
      </c>
      <c r="P14" s="20">
        <v>2000000</v>
      </c>
      <c r="Q14" s="20">
        <v>0</v>
      </c>
      <c r="R14" s="20">
        <v>0</v>
      </c>
      <c r="S14" s="20">
        <v>0</v>
      </c>
      <c r="T14" s="20">
        <v>101160000</v>
      </c>
      <c r="U14" s="20">
        <v>0</v>
      </c>
      <c r="V14" s="20">
        <v>95160000</v>
      </c>
      <c r="W14" s="20">
        <v>0</v>
      </c>
      <c r="X14" s="20">
        <v>0</v>
      </c>
      <c r="Y14" s="20">
        <v>14385000</v>
      </c>
      <c r="Z14" s="20">
        <v>0</v>
      </c>
      <c r="AA14" s="20">
        <v>30000000</v>
      </c>
      <c r="AB14" s="20">
        <v>207262000</v>
      </c>
      <c r="AC14" s="20">
        <v>0</v>
      </c>
      <c r="AD14" s="20">
        <v>33868000</v>
      </c>
      <c r="AE14" s="20">
        <v>4219350</v>
      </c>
      <c r="AF14" s="20">
        <v>0</v>
      </c>
      <c r="AG14" s="20">
        <v>54535000</v>
      </c>
      <c r="AH14" s="20">
        <v>0</v>
      </c>
      <c r="AI14" s="20">
        <v>0</v>
      </c>
      <c r="AJ14" s="20">
        <v>0</v>
      </c>
      <c r="AK14" s="20">
        <v>0</v>
      </c>
      <c r="AL14" s="20">
        <v>235024000</v>
      </c>
      <c r="AM14" s="20">
        <v>0</v>
      </c>
      <c r="AN14" s="20">
        <v>0</v>
      </c>
      <c r="AO14" s="20">
        <v>38643000</v>
      </c>
      <c r="AP14" s="20">
        <v>0</v>
      </c>
      <c r="AQ14" s="20">
        <v>0</v>
      </c>
      <c r="AR14" s="20">
        <v>0</v>
      </c>
      <c r="AS14" s="20">
        <v>16744000</v>
      </c>
      <c r="AT14" s="20">
        <v>0</v>
      </c>
      <c r="AU14" s="20" t="s">
        <v>69</v>
      </c>
    </row>
    <row r="15" spans="1:47" ht="17.25" customHeight="1">
      <c r="A15" s="100"/>
      <c r="B15" s="46" t="s">
        <v>83</v>
      </c>
      <c r="C15" s="19" t="s">
        <v>84</v>
      </c>
      <c r="D15" s="20">
        <v>25135718</v>
      </c>
      <c r="E15" s="20">
        <v>65619692</v>
      </c>
      <c r="F15" s="20">
        <v>17809541</v>
      </c>
      <c r="G15" s="20">
        <v>7096376</v>
      </c>
      <c r="H15" s="20">
        <v>0</v>
      </c>
      <c r="I15" s="20">
        <v>93731296</v>
      </c>
      <c r="J15" s="20">
        <v>34378981</v>
      </c>
      <c r="K15" s="20">
        <v>0</v>
      </c>
      <c r="L15" s="20">
        <v>80177385</v>
      </c>
      <c r="M15" s="20">
        <v>0</v>
      </c>
      <c r="N15" s="20">
        <v>0</v>
      </c>
      <c r="O15" s="20">
        <v>0</v>
      </c>
      <c r="P15" s="20">
        <v>24791990</v>
      </c>
      <c r="Q15" s="20">
        <v>0</v>
      </c>
      <c r="R15" s="20">
        <v>0</v>
      </c>
      <c r="S15" s="20">
        <v>0</v>
      </c>
      <c r="T15" s="20">
        <v>2878701</v>
      </c>
      <c r="U15" s="20">
        <v>0</v>
      </c>
      <c r="V15" s="20">
        <v>54855552</v>
      </c>
      <c r="W15" s="20">
        <v>0</v>
      </c>
      <c r="X15" s="20">
        <v>23088891</v>
      </c>
      <c r="Y15" s="20">
        <v>57848137</v>
      </c>
      <c r="Z15" s="20">
        <v>0</v>
      </c>
      <c r="AA15" s="20">
        <v>0</v>
      </c>
      <c r="AB15" s="20">
        <v>30733506</v>
      </c>
      <c r="AC15" s="20">
        <v>0</v>
      </c>
      <c r="AD15" s="20">
        <v>0</v>
      </c>
      <c r="AE15" s="20">
        <v>54652217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30165263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19382149</v>
      </c>
      <c r="AU15" s="20" t="s">
        <v>69</v>
      </c>
    </row>
    <row r="16" spans="1:47" ht="17.25" customHeight="1">
      <c r="A16" s="100"/>
      <c r="B16" s="46" t="s">
        <v>85</v>
      </c>
      <c r="C16" s="19" t="s">
        <v>41</v>
      </c>
      <c r="D16" s="20" t="s">
        <v>73</v>
      </c>
      <c r="E16" s="20" t="s">
        <v>73</v>
      </c>
      <c r="F16" s="20" t="s">
        <v>73</v>
      </c>
      <c r="G16" s="20" t="s">
        <v>73</v>
      </c>
      <c r="H16" s="20">
        <v>1729112</v>
      </c>
      <c r="I16" s="20" t="s">
        <v>73</v>
      </c>
      <c r="J16" s="20" t="s">
        <v>73</v>
      </c>
      <c r="K16" s="20" t="s">
        <v>73</v>
      </c>
      <c r="L16" s="20" t="s">
        <v>73</v>
      </c>
      <c r="M16" s="20" t="s">
        <v>73</v>
      </c>
      <c r="N16" s="20" t="s">
        <v>73</v>
      </c>
      <c r="O16" s="20" t="s">
        <v>73</v>
      </c>
      <c r="P16" s="20" t="s">
        <v>73</v>
      </c>
      <c r="Q16" s="20" t="s">
        <v>73</v>
      </c>
      <c r="R16" s="20" t="s">
        <v>73</v>
      </c>
      <c r="S16" s="20" t="s">
        <v>73</v>
      </c>
      <c r="T16" s="20" t="s">
        <v>73</v>
      </c>
      <c r="U16" s="20" t="s">
        <v>73</v>
      </c>
      <c r="V16" s="20" t="s">
        <v>73</v>
      </c>
      <c r="W16" s="20">
        <v>1753227</v>
      </c>
      <c r="X16" s="20" t="s">
        <v>73</v>
      </c>
      <c r="Y16" s="20" t="s">
        <v>73</v>
      </c>
      <c r="Z16" s="20" t="s">
        <v>73</v>
      </c>
      <c r="AA16" s="20" t="s">
        <v>73</v>
      </c>
      <c r="AB16" s="20" t="s">
        <v>73</v>
      </c>
      <c r="AC16" s="20" t="s">
        <v>73</v>
      </c>
      <c r="AD16" s="20" t="s">
        <v>73</v>
      </c>
      <c r="AE16" s="20" t="s">
        <v>73</v>
      </c>
      <c r="AF16" s="20">
        <v>87321228</v>
      </c>
      <c r="AG16" s="20" t="s">
        <v>73</v>
      </c>
      <c r="AH16" s="20" t="s">
        <v>73</v>
      </c>
      <c r="AI16" s="20">
        <v>41394968</v>
      </c>
      <c r="AJ16" s="20" t="s">
        <v>73</v>
      </c>
      <c r="AK16" s="20" t="s">
        <v>73</v>
      </c>
      <c r="AL16" s="20" t="s">
        <v>73</v>
      </c>
      <c r="AM16" s="20" t="s">
        <v>73</v>
      </c>
      <c r="AN16" s="20" t="s">
        <v>73</v>
      </c>
      <c r="AO16" s="20" t="s">
        <v>73</v>
      </c>
      <c r="AP16" s="20" t="s">
        <v>73</v>
      </c>
      <c r="AQ16" s="20" t="s">
        <v>73</v>
      </c>
      <c r="AR16" s="20" t="s">
        <v>73</v>
      </c>
      <c r="AS16" s="20" t="s">
        <v>73</v>
      </c>
      <c r="AT16" s="20" t="s">
        <v>73</v>
      </c>
      <c r="AU16" s="20" t="s">
        <v>69</v>
      </c>
    </row>
    <row r="17" spans="1:47" ht="17.25" customHeight="1">
      <c r="A17" s="100"/>
      <c r="B17" s="46" t="s">
        <v>86</v>
      </c>
      <c r="C17" s="21" t="s">
        <v>42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 t="s">
        <v>69</v>
      </c>
    </row>
    <row r="18" spans="1:47" ht="17.25" customHeight="1">
      <c r="A18" s="100"/>
      <c r="B18" s="46" t="s">
        <v>87</v>
      </c>
      <c r="C18" s="21" t="s">
        <v>43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 t="s">
        <v>69</v>
      </c>
    </row>
    <row r="19" spans="1:47" ht="17.25" customHeight="1">
      <c r="A19" s="100"/>
      <c r="B19" s="46" t="s">
        <v>88</v>
      </c>
      <c r="C19" s="21" t="s">
        <v>44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69004932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 t="s">
        <v>69</v>
      </c>
    </row>
    <row r="20" spans="1:47" ht="17.25" customHeight="1">
      <c r="A20" s="100"/>
      <c r="B20" s="46" t="s">
        <v>89</v>
      </c>
      <c r="C20" s="21" t="s">
        <v>90</v>
      </c>
      <c r="D20" s="20">
        <v>0</v>
      </c>
      <c r="E20" s="20">
        <v>0</v>
      </c>
      <c r="F20" s="20">
        <v>0</v>
      </c>
      <c r="G20" s="20">
        <v>0</v>
      </c>
      <c r="H20" s="20">
        <v>1729112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1753227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18316296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 t="s">
        <v>69</v>
      </c>
    </row>
    <row r="21" spans="1:47" ht="17.25" customHeight="1">
      <c r="A21" s="100"/>
      <c r="B21" s="46" t="s">
        <v>91</v>
      </c>
      <c r="C21" s="21" t="s">
        <v>92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47808150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 t="s">
        <v>69</v>
      </c>
    </row>
    <row r="22" spans="1:47" ht="17.25" customHeight="1">
      <c r="A22" s="100"/>
      <c r="B22" s="46" t="s">
        <v>93</v>
      </c>
      <c r="C22" s="21" t="s">
        <v>48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6413182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 t="s">
        <v>69</v>
      </c>
    </row>
    <row r="23" spans="1:47" ht="17.25" customHeight="1">
      <c r="A23" s="100"/>
      <c r="B23" s="46" t="s">
        <v>94</v>
      </c>
      <c r="C23" s="19" t="s">
        <v>49</v>
      </c>
      <c r="D23" s="20">
        <v>85734825</v>
      </c>
      <c r="E23" s="20" t="s">
        <v>73</v>
      </c>
      <c r="F23" s="20" t="s">
        <v>73</v>
      </c>
      <c r="G23" s="20" t="s">
        <v>73</v>
      </c>
      <c r="H23" s="20" t="s">
        <v>73</v>
      </c>
      <c r="I23" s="20" t="s">
        <v>73</v>
      </c>
      <c r="J23" s="20" t="s">
        <v>73</v>
      </c>
      <c r="K23" s="20" t="s">
        <v>73</v>
      </c>
      <c r="L23" s="20" t="s">
        <v>73</v>
      </c>
      <c r="M23" s="20" t="s">
        <v>73</v>
      </c>
      <c r="N23" s="20" t="s">
        <v>73</v>
      </c>
      <c r="O23" s="20">
        <v>2000000</v>
      </c>
      <c r="P23" s="20" t="s">
        <v>73</v>
      </c>
      <c r="Q23" s="20" t="s">
        <v>73</v>
      </c>
      <c r="R23" s="20">
        <v>23143110</v>
      </c>
      <c r="S23" s="20">
        <v>68771709</v>
      </c>
      <c r="T23" s="20">
        <v>10462115</v>
      </c>
      <c r="U23" s="20">
        <v>2270500</v>
      </c>
      <c r="V23" s="20" t="s">
        <v>73</v>
      </c>
      <c r="W23" s="20" t="s">
        <v>73</v>
      </c>
      <c r="X23" s="20" t="s">
        <v>73</v>
      </c>
      <c r="Y23" s="20">
        <v>30065000</v>
      </c>
      <c r="Z23" s="20">
        <v>104563966</v>
      </c>
      <c r="AA23" s="20" t="s">
        <v>73</v>
      </c>
      <c r="AB23" s="20" t="s">
        <v>73</v>
      </c>
      <c r="AC23" s="20">
        <v>39997954</v>
      </c>
      <c r="AD23" s="20" t="s">
        <v>73</v>
      </c>
      <c r="AE23" s="20">
        <v>16508200</v>
      </c>
      <c r="AF23" s="20" t="s">
        <v>73</v>
      </c>
      <c r="AG23" s="20" t="s">
        <v>73</v>
      </c>
      <c r="AH23" s="20">
        <v>175895736</v>
      </c>
      <c r="AI23" s="20">
        <v>93689420</v>
      </c>
      <c r="AJ23" s="20">
        <v>23606973</v>
      </c>
      <c r="AK23" s="20">
        <v>224941559</v>
      </c>
      <c r="AL23" s="20" t="s">
        <v>73</v>
      </c>
      <c r="AM23" s="20">
        <v>84365872</v>
      </c>
      <c r="AN23" s="20">
        <v>22970000</v>
      </c>
      <c r="AO23" s="20" t="s">
        <v>73</v>
      </c>
      <c r="AP23" s="20" t="s">
        <v>73</v>
      </c>
      <c r="AQ23" s="20">
        <v>190785952</v>
      </c>
      <c r="AR23" s="20" t="s">
        <v>73</v>
      </c>
      <c r="AS23" s="20">
        <v>2173615</v>
      </c>
      <c r="AT23" s="20" t="s">
        <v>73</v>
      </c>
      <c r="AU23" s="20" t="s">
        <v>69</v>
      </c>
    </row>
    <row r="24" spans="1:47" ht="17.25" customHeight="1">
      <c r="A24" s="100"/>
      <c r="B24" s="46" t="s">
        <v>95</v>
      </c>
      <c r="C24" s="21" t="s">
        <v>50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7966115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23606973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 t="s">
        <v>69</v>
      </c>
    </row>
    <row r="25" spans="1:47" ht="17.25" customHeight="1">
      <c r="A25" s="100"/>
      <c r="B25" s="46" t="s">
        <v>96</v>
      </c>
      <c r="C25" s="21" t="s">
        <v>51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 t="s">
        <v>69</v>
      </c>
    </row>
    <row r="26" spans="1:47" ht="17.25" customHeight="1">
      <c r="A26" s="100"/>
      <c r="B26" s="46" t="s">
        <v>97</v>
      </c>
      <c r="C26" s="21" t="s">
        <v>98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 t="s">
        <v>69</v>
      </c>
    </row>
    <row r="27" spans="1:47" ht="17.25" customHeight="1">
      <c r="A27" s="100"/>
      <c r="B27" s="46" t="s">
        <v>99</v>
      </c>
      <c r="C27" s="21" t="s">
        <v>53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213592984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 t="s">
        <v>69</v>
      </c>
    </row>
    <row r="28" spans="1:47" ht="17.25" customHeight="1">
      <c r="A28" s="100"/>
      <c r="B28" s="46" t="s">
        <v>100</v>
      </c>
      <c r="C28" s="21" t="s">
        <v>54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2270500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39997954</v>
      </c>
      <c r="AD28" s="20">
        <v>0</v>
      </c>
      <c r="AE28" s="20">
        <v>0</v>
      </c>
      <c r="AF28" s="20">
        <v>0</v>
      </c>
      <c r="AG28" s="20">
        <v>0</v>
      </c>
      <c r="AH28" s="20">
        <v>153362251</v>
      </c>
      <c r="AI28" s="20">
        <v>0</v>
      </c>
      <c r="AJ28" s="20">
        <v>0</v>
      </c>
      <c r="AK28" s="20">
        <v>0</v>
      </c>
      <c r="AL28" s="20">
        <v>0</v>
      </c>
      <c r="AM28" s="20">
        <v>84365872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 t="s">
        <v>69</v>
      </c>
    </row>
    <row r="29" spans="1:47" ht="17.25" customHeight="1">
      <c r="A29" s="100"/>
      <c r="B29" s="46" t="s">
        <v>101</v>
      </c>
      <c r="C29" s="21" t="s">
        <v>55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190785952</v>
      </c>
      <c r="AR29" s="20">
        <v>0</v>
      </c>
      <c r="AS29" s="20">
        <v>0</v>
      </c>
      <c r="AT29" s="20">
        <v>0</v>
      </c>
      <c r="AU29" s="20" t="s">
        <v>69</v>
      </c>
    </row>
    <row r="30" spans="1:47" ht="17.25" customHeight="1">
      <c r="A30" s="100"/>
      <c r="B30" s="46" t="s">
        <v>102</v>
      </c>
      <c r="C30" s="21" t="s">
        <v>56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 t="s">
        <v>69</v>
      </c>
    </row>
    <row r="31" spans="1:47" ht="17.25" customHeight="1">
      <c r="A31" s="100"/>
      <c r="B31" s="46" t="s">
        <v>103</v>
      </c>
      <c r="C31" s="21" t="s">
        <v>57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 t="s">
        <v>69</v>
      </c>
    </row>
    <row r="32" spans="1:47" ht="17.25" customHeight="1">
      <c r="A32" s="100"/>
      <c r="B32" s="46" t="s">
        <v>104</v>
      </c>
      <c r="C32" s="21" t="s">
        <v>58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68771709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104563966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2173615</v>
      </c>
      <c r="AT32" s="20">
        <v>0</v>
      </c>
      <c r="AU32" s="20" t="s">
        <v>69</v>
      </c>
    </row>
    <row r="33" spans="1:47" ht="17.25" customHeight="1">
      <c r="A33" s="100"/>
      <c r="B33" s="46" t="s">
        <v>105</v>
      </c>
      <c r="C33" s="21" t="s">
        <v>59</v>
      </c>
      <c r="D33" s="20">
        <v>85734825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2000000</v>
      </c>
      <c r="P33" s="20">
        <v>0</v>
      </c>
      <c r="Q33" s="20">
        <v>0</v>
      </c>
      <c r="R33" s="20">
        <v>23143110</v>
      </c>
      <c r="S33" s="20">
        <v>0</v>
      </c>
      <c r="T33" s="20">
        <v>2496000</v>
      </c>
      <c r="U33" s="20">
        <v>0</v>
      </c>
      <c r="V33" s="20">
        <v>0</v>
      </c>
      <c r="W33" s="20">
        <v>0</v>
      </c>
      <c r="X33" s="20">
        <v>0</v>
      </c>
      <c r="Y33" s="20">
        <v>30065000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16508200</v>
      </c>
      <c r="AF33" s="20">
        <v>0</v>
      </c>
      <c r="AG33" s="20">
        <v>0</v>
      </c>
      <c r="AH33" s="20">
        <v>22533485</v>
      </c>
      <c r="AI33" s="20">
        <v>93689420</v>
      </c>
      <c r="AJ33" s="20">
        <v>0</v>
      </c>
      <c r="AK33" s="20">
        <v>11348575</v>
      </c>
      <c r="AL33" s="20">
        <v>0</v>
      </c>
      <c r="AM33" s="20">
        <v>0</v>
      </c>
      <c r="AN33" s="20">
        <v>22970000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 t="s">
        <v>69</v>
      </c>
    </row>
    <row r="34" spans="1:47" ht="17.25" customHeight="1">
      <c r="A34" s="100"/>
      <c r="B34" s="46" t="s">
        <v>106</v>
      </c>
      <c r="C34" s="21" t="s">
        <v>60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 t="s">
        <v>69</v>
      </c>
    </row>
    <row r="35" spans="1:47" ht="17.25" customHeight="1">
      <c r="A35" s="101"/>
      <c r="B35" s="47" t="s">
        <v>107</v>
      </c>
      <c r="C35" s="19" t="s">
        <v>63</v>
      </c>
      <c r="D35" s="20">
        <v>111754967.25</v>
      </c>
      <c r="E35" s="20">
        <v>108766095.25</v>
      </c>
      <c r="F35" s="20">
        <v>81800341.75</v>
      </c>
      <c r="G35" s="20">
        <v>113932937</v>
      </c>
      <c r="H35" s="20">
        <v>10000000</v>
      </c>
      <c r="I35" s="20">
        <v>214139529.73750001</v>
      </c>
      <c r="J35" s="20">
        <v>174798902.19999999</v>
      </c>
      <c r="K35" s="20">
        <v>20872973</v>
      </c>
      <c r="L35" s="20">
        <v>148799750.75</v>
      </c>
      <c r="M35" s="20">
        <v>10000000</v>
      </c>
      <c r="N35" s="20">
        <v>25471072.541666668</v>
      </c>
      <c r="O35" s="20">
        <v>229208650.5</v>
      </c>
      <c r="P35" s="20">
        <v>82700927.920833334</v>
      </c>
      <c r="Q35" s="20">
        <v>60753093.033333331</v>
      </c>
      <c r="R35" s="20">
        <v>10000000</v>
      </c>
      <c r="S35" s="20">
        <v>39844122.75</v>
      </c>
      <c r="T35" s="20">
        <v>21963273</v>
      </c>
      <c r="U35" s="20">
        <v>10000000</v>
      </c>
      <c r="V35" s="20">
        <v>79164710.25</v>
      </c>
      <c r="W35" s="20">
        <v>10000000</v>
      </c>
      <c r="X35" s="20">
        <v>54995494.5</v>
      </c>
      <c r="Y35" s="20">
        <v>94910570.25</v>
      </c>
      <c r="Z35" s="20">
        <v>26140991.5</v>
      </c>
      <c r="AA35" s="20">
        <v>13569323</v>
      </c>
      <c r="AB35" s="20">
        <v>89662851.75</v>
      </c>
      <c r="AC35" s="20">
        <v>10000000</v>
      </c>
      <c r="AD35" s="20">
        <v>82327883</v>
      </c>
      <c r="AE35" s="20">
        <v>83520365</v>
      </c>
      <c r="AF35" s="20">
        <v>32780307</v>
      </c>
      <c r="AG35" s="20">
        <v>24202910.5</v>
      </c>
      <c r="AH35" s="20">
        <v>43973934</v>
      </c>
      <c r="AI35" s="20">
        <v>33771097</v>
      </c>
      <c r="AJ35" s="20">
        <v>10000000</v>
      </c>
      <c r="AK35" s="20">
        <v>73385718.5</v>
      </c>
      <c r="AL35" s="20">
        <v>86679576.25</v>
      </c>
      <c r="AM35" s="20">
        <v>21231468</v>
      </c>
      <c r="AN35" s="20">
        <v>12579117.5</v>
      </c>
      <c r="AO35" s="20">
        <v>14959838</v>
      </c>
      <c r="AP35" s="20">
        <v>31671817.25</v>
      </c>
      <c r="AQ35" s="20">
        <v>47696488</v>
      </c>
      <c r="AR35" s="20">
        <v>10000000</v>
      </c>
      <c r="AS35" s="20">
        <v>10000000</v>
      </c>
      <c r="AT35" s="20">
        <v>140899846</v>
      </c>
      <c r="AU35" s="20">
        <v>10000000</v>
      </c>
    </row>
    <row r="36" spans="1:47" ht="17.25" customHeight="1">
      <c r="B36" s="14"/>
      <c r="C36" s="14"/>
    </row>
    <row r="37" spans="1:47" ht="17.25" customHeight="1">
      <c r="B37" s="14"/>
      <c r="C37" s="14"/>
    </row>
    <row r="38" spans="1:47" ht="17.25" customHeight="1">
      <c r="B38" s="14"/>
      <c r="C38" s="14"/>
    </row>
    <row r="39" spans="1:47" ht="17.25" customHeight="1">
      <c r="B39" s="14"/>
      <c r="C39" s="14"/>
    </row>
    <row r="40" spans="1:47" ht="17.25" customHeight="1">
      <c r="B40" s="14"/>
    </row>
    <row r="41" spans="1:47" ht="17.25" customHeight="1">
      <c r="B41" s="14"/>
    </row>
    <row r="42" spans="1:47" ht="17.25" customHeight="1">
      <c r="B42" s="14"/>
    </row>
    <row r="43" spans="1:47" ht="17.25" customHeight="1">
      <c r="B43" s="14"/>
    </row>
    <row r="44" spans="1:47" ht="17.25" customHeight="1">
      <c r="B44" s="14"/>
    </row>
    <row r="45" spans="1:47" ht="17.25" customHeight="1">
      <c r="B45" s="14"/>
    </row>
    <row r="46" spans="1:47" ht="17.25" customHeight="1">
      <c r="B46" s="14"/>
    </row>
    <row r="47" spans="1:47" ht="17.25" customHeight="1">
      <c r="B47" s="14"/>
    </row>
    <row r="48" spans="1:47" ht="17.25" customHeight="1">
      <c r="B48" s="14"/>
    </row>
    <row r="49" spans="2:2" ht="17.25" customHeight="1">
      <c r="B49" s="14"/>
    </row>
    <row r="50" spans="2:2" ht="17.25" customHeight="1">
      <c r="B50" s="14"/>
    </row>
    <row r="51" spans="2:2" ht="17.25" customHeight="1">
      <c r="B51" s="14"/>
    </row>
    <row r="52" spans="2:2" ht="17.25" customHeight="1">
      <c r="B52" s="14"/>
    </row>
    <row r="53" spans="2:2" ht="17.25" customHeight="1">
      <c r="B53" s="14"/>
    </row>
    <row r="54" spans="2:2" ht="17.25" customHeight="1">
      <c r="B54" s="14"/>
    </row>
    <row r="55" spans="2:2" ht="17.25" customHeight="1">
      <c r="B55" s="14"/>
    </row>
    <row r="56" spans="2:2" ht="17.25" customHeight="1">
      <c r="B56" s="14"/>
    </row>
    <row r="57" spans="2:2" ht="17.25" customHeight="1">
      <c r="B57" s="14"/>
    </row>
    <row r="58" spans="2:2" ht="17.25" customHeight="1">
      <c r="B58" s="14"/>
    </row>
    <row r="59" spans="2:2" ht="17.25" customHeight="1">
      <c r="B59" s="14"/>
    </row>
    <row r="60" spans="2:2" ht="17.25" customHeight="1">
      <c r="B60" s="14"/>
    </row>
    <row r="61" spans="2:2" ht="17.25" customHeight="1">
      <c r="B61" s="14"/>
    </row>
    <row r="62" spans="2:2" ht="17.25" customHeight="1">
      <c r="B62" s="14"/>
    </row>
    <row r="63" spans="2:2" ht="17.25" customHeight="1">
      <c r="B63" s="14"/>
    </row>
    <row r="64" spans="2:2" ht="17.25" customHeight="1">
      <c r="B64" s="14"/>
    </row>
    <row r="65" spans="2:2" ht="17.25" customHeight="1">
      <c r="B65" s="14"/>
    </row>
    <row r="66" spans="2:2" ht="17.25" customHeight="1">
      <c r="B66" s="14"/>
    </row>
    <row r="67" spans="2:2" ht="17.25" customHeight="1">
      <c r="B67" s="14"/>
    </row>
    <row r="68" spans="2:2" ht="17.25" customHeight="1">
      <c r="B68" s="14"/>
    </row>
    <row r="69" spans="2:2" ht="17.25" customHeight="1">
      <c r="B69" s="14"/>
    </row>
    <row r="70" spans="2:2" ht="17.25" customHeight="1">
      <c r="B70" s="14"/>
    </row>
    <row r="71" spans="2:2" ht="17.25" customHeight="1">
      <c r="B71" s="14"/>
    </row>
    <row r="72" spans="2:2" ht="17.25" customHeight="1">
      <c r="B72" s="14"/>
    </row>
    <row r="73" spans="2:2" ht="17.25" customHeight="1">
      <c r="B73" s="14"/>
    </row>
    <row r="74" spans="2:2" ht="17.25" customHeight="1">
      <c r="B74" s="14"/>
    </row>
    <row r="75" spans="2:2" ht="17.25" customHeight="1">
      <c r="B75" s="14"/>
    </row>
    <row r="76" spans="2:2" ht="17.25" customHeight="1">
      <c r="B76" s="14"/>
    </row>
    <row r="77" spans="2:2" ht="17.25" customHeight="1">
      <c r="B77" s="14"/>
    </row>
    <row r="78" spans="2:2" ht="17.25" customHeight="1">
      <c r="B78" s="14"/>
    </row>
    <row r="79" spans="2:2" ht="17.25" customHeight="1">
      <c r="B79" s="14"/>
    </row>
    <row r="80" spans="2:2" ht="17.25" customHeight="1">
      <c r="B80" s="14"/>
    </row>
    <row r="81" spans="2:2" ht="17.25" customHeight="1">
      <c r="B81" s="14"/>
    </row>
    <row r="82" spans="2:2" ht="17.25" customHeight="1">
      <c r="B82" s="14"/>
    </row>
    <row r="83" spans="2:2" ht="17.25" customHeight="1">
      <c r="B83" s="14"/>
    </row>
    <row r="84" spans="2:2" ht="17.25" customHeight="1">
      <c r="B84" s="14"/>
    </row>
    <row r="85" spans="2:2" ht="17.25" customHeight="1">
      <c r="B85" s="14"/>
    </row>
    <row r="86" spans="2:2" ht="17.25" customHeight="1">
      <c r="B86" s="14"/>
    </row>
    <row r="87" spans="2:2" ht="17.25" customHeight="1">
      <c r="B87" s="14"/>
    </row>
    <row r="88" spans="2:2" ht="17.25" customHeight="1">
      <c r="B88" s="14"/>
    </row>
    <row r="89" spans="2:2" ht="17.25" customHeight="1">
      <c r="B89" s="14"/>
    </row>
    <row r="90" spans="2:2" ht="17.25" customHeight="1">
      <c r="B90" s="14"/>
    </row>
    <row r="91" spans="2:2" ht="17.25" customHeight="1">
      <c r="B91" s="14"/>
    </row>
    <row r="92" spans="2:2" ht="17.25" customHeight="1">
      <c r="B92" s="14"/>
    </row>
    <row r="93" spans="2:2" ht="17.25" customHeight="1">
      <c r="B93" s="14"/>
    </row>
    <row r="94" spans="2:2" ht="17.25" customHeight="1">
      <c r="B94" s="14"/>
    </row>
    <row r="95" spans="2:2" ht="17.25" customHeight="1">
      <c r="B95" s="14"/>
    </row>
    <row r="96" spans="2:2" ht="17.25" customHeight="1">
      <c r="B96" s="14"/>
    </row>
    <row r="97" spans="2:2" ht="17.25" customHeight="1">
      <c r="B97" s="14"/>
    </row>
    <row r="98" spans="2:2" ht="17.25" customHeight="1">
      <c r="B98" s="14"/>
    </row>
    <row r="99" spans="2:2" ht="17.25" customHeight="1">
      <c r="B99" s="14"/>
    </row>
    <row r="100" spans="2:2" ht="17.25" customHeight="1">
      <c r="B100" s="14"/>
    </row>
    <row r="101" spans="2:2" ht="17.25" customHeight="1">
      <c r="B101" s="14"/>
    </row>
    <row r="102" spans="2:2" ht="17.25" customHeight="1">
      <c r="B102" s="14"/>
    </row>
    <row r="103" spans="2:2" ht="17.25" customHeight="1">
      <c r="B103" s="14"/>
    </row>
    <row r="104" spans="2:2" ht="17.25" customHeight="1">
      <c r="B104" s="14"/>
    </row>
    <row r="105" spans="2:2" ht="17.25" customHeight="1">
      <c r="B105" s="14"/>
    </row>
    <row r="106" spans="2:2" ht="17.25" customHeight="1">
      <c r="B106" s="14"/>
    </row>
    <row r="107" spans="2:2" ht="17.25" customHeight="1">
      <c r="B107" s="14"/>
    </row>
    <row r="108" spans="2:2" ht="17.25" customHeight="1">
      <c r="B108" s="14"/>
    </row>
    <row r="109" spans="2:2" ht="17.25" customHeight="1">
      <c r="B109" s="14"/>
    </row>
    <row r="110" spans="2:2" ht="17.25" customHeight="1">
      <c r="B110" s="14"/>
    </row>
    <row r="111" spans="2:2" ht="17.25" customHeight="1">
      <c r="B111" s="14"/>
    </row>
    <row r="112" spans="2:2" ht="17.25" customHeight="1">
      <c r="B112" s="14"/>
    </row>
    <row r="113" spans="2:2" ht="17.25" customHeight="1">
      <c r="B113" s="14"/>
    </row>
    <row r="114" spans="2:2" ht="17.25" customHeight="1">
      <c r="B114" s="14"/>
    </row>
    <row r="115" spans="2:2" ht="17.25" customHeight="1">
      <c r="B115" s="14"/>
    </row>
    <row r="116" spans="2:2" ht="17.25" customHeight="1">
      <c r="B116" s="14"/>
    </row>
    <row r="117" spans="2:2" ht="17.25" customHeight="1">
      <c r="B117" s="14"/>
    </row>
    <row r="118" spans="2:2" ht="17.25" customHeight="1">
      <c r="B118" s="14"/>
    </row>
    <row r="119" spans="2:2" ht="17.25" customHeight="1">
      <c r="B119" s="14"/>
    </row>
    <row r="120" spans="2:2" ht="17.25" customHeight="1">
      <c r="B120" s="14"/>
    </row>
    <row r="121" spans="2:2" ht="17.25" customHeight="1">
      <c r="B121" s="14"/>
    </row>
    <row r="122" spans="2:2" ht="17.25" customHeight="1">
      <c r="B122" s="14"/>
    </row>
    <row r="123" spans="2:2" ht="17.25" customHeight="1">
      <c r="B123" s="14"/>
    </row>
    <row r="124" spans="2:2" ht="17.25" customHeight="1">
      <c r="B124" s="14"/>
    </row>
    <row r="125" spans="2:2" ht="17.25" customHeight="1">
      <c r="B125" s="14"/>
    </row>
    <row r="126" spans="2:2" ht="17.25" customHeight="1">
      <c r="B126" s="14"/>
    </row>
    <row r="127" spans="2:2" ht="17.25" customHeight="1">
      <c r="B127" s="14"/>
    </row>
    <row r="128" spans="2:2" ht="17.25" customHeight="1">
      <c r="B128" s="14"/>
    </row>
    <row r="129" spans="2:2" ht="17.25" customHeight="1">
      <c r="B129" s="14"/>
    </row>
    <row r="130" spans="2:2" ht="17.25" customHeight="1">
      <c r="B130" s="14"/>
    </row>
    <row r="131" spans="2:2" ht="17.25" customHeight="1">
      <c r="B131" s="14"/>
    </row>
    <row r="132" spans="2:2" ht="17.25" customHeight="1">
      <c r="B132" s="14"/>
    </row>
    <row r="133" spans="2:2" ht="17.25" customHeight="1">
      <c r="B133" s="14"/>
    </row>
    <row r="134" spans="2:2" ht="17.25" customHeight="1">
      <c r="B134" s="14"/>
    </row>
    <row r="135" spans="2:2" ht="17.25" customHeight="1">
      <c r="B135" s="14"/>
    </row>
    <row r="136" spans="2:2" ht="17.25" customHeight="1">
      <c r="B136" s="14"/>
    </row>
    <row r="137" spans="2:2" ht="17.25" customHeight="1">
      <c r="B137" s="14"/>
    </row>
    <row r="138" spans="2:2" ht="17.25" customHeight="1">
      <c r="B138" s="14"/>
    </row>
    <row r="139" spans="2:2" ht="17.25" customHeight="1">
      <c r="B139" s="14"/>
    </row>
    <row r="140" spans="2:2" ht="17.25" customHeight="1">
      <c r="B140" s="14"/>
    </row>
    <row r="141" spans="2:2" ht="17.25" customHeight="1">
      <c r="B141" s="14"/>
    </row>
    <row r="142" spans="2:2" ht="17.25" customHeight="1">
      <c r="B142" s="14"/>
    </row>
    <row r="143" spans="2:2" ht="17.25" customHeight="1">
      <c r="B143" s="14"/>
    </row>
    <row r="144" spans="2:2" ht="17.25" customHeight="1">
      <c r="B144" s="14"/>
    </row>
    <row r="145" spans="2:2" ht="17.25" customHeight="1">
      <c r="B145" s="14"/>
    </row>
    <row r="146" spans="2:2" ht="17.25" customHeight="1">
      <c r="B146" s="14"/>
    </row>
    <row r="147" spans="2:2" ht="17.25" customHeight="1">
      <c r="B147" s="14"/>
    </row>
    <row r="148" spans="2:2" ht="17.25" customHeight="1">
      <c r="B148" s="14"/>
    </row>
    <row r="149" spans="2:2" ht="17.25" customHeight="1">
      <c r="B149" s="14"/>
    </row>
    <row r="150" spans="2:2" ht="17.25" customHeight="1">
      <c r="B150" s="14"/>
    </row>
    <row r="151" spans="2:2" ht="17.25" customHeight="1">
      <c r="B151" s="14"/>
    </row>
    <row r="152" spans="2:2" ht="17.25" customHeight="1">
      <c r="B152" s="14"/>
    </row>
    <row r="153" spans="2:2" ht="17.25" customHeight="1">
      <c r="B153" s="14"/>
    </row>
    <row r="154" spans="2:2" ht="17.25" customHeight="1">
      <c r="B154" s="14"/>
    </row>
    <row r="155" spans="2:2" ht="17.25" customHeight="1">
      <c r="B155" s="14"/>
    </row>
    <row r="156" spans="2:2" ht="17.25" customHeight="1">
      <c r="B156" s="14"/>
    </row>
    <row r="157" spans="2:2" ht="17.25" customHeight="1">
      <c r="B157" s="14"/>
    </row>
    <row r="158" spans="2:2" ht="17.25" customHeight="1">
      <c r="B158" s="14"/>
    </row>
    <row r="159" spans="2:2" ht="17.25" customHeight="1">
      <c r="B159" s="14"/>
    </row>
    <row r="160" spans="2:2" ht="17.25" customHeight="1">
      <c r="B160" s="14"/>
    </row>
    <row r="161" spans="2:2" ht="17.25" customHeight="1">
      <c r="B161" s="14"/>
    </row>
    <row r="162" spans="2:2" ht="17.25" customHeight="1">
      <c r="B162" s="14"/>
    </row>
    <row r="163" spans="2:2" ht="17.25" customHeight="1">
      <c r="B163" s="14"/>
    </row>
    <row r="164" spans="2:2" ht="17.25" customHeight="1">
      <c r="B164" s="14"/>
    </row>
    <row r="165" spans="2:2" ht="17.25" customHeight="1">
      <c r="B165" s="14"/>
    </row>
    <row r="166" spans="2:2" ht="17.25" customHeight="1">
      <c r="B166" s="14"/>
    </row>
    <row r="167" spans="2:2" ht="17.25" customHeight="1">
      <c r="B167" s="14"/>
    </row>
    <row r="168" spans="2:2" ht="17.25" customHeight="1">
      <c r="B168" s="14"/>
    </row>
    <row r="169" spans="2:2" ht="17.25" customHeight="1">
      <c r="B169" s="14"/>
    </row>
    <row r="170" spans="2:2" ht="17.25" customHeight="1">
      <c r="B170" s="14"/>
    </row>
    <row r="171" spans="2:2" ht="17.25" customHeight="1">
      <c r="B171" s="14"/>
    </row>
    <row r="172" spans="2:2" ht="17.25" customHeight="1">
      <c r="B172" s="14"/>
    </row>
    <row r="173" spans="2:2" ht="17.25" customHeight="1">
      <c r="B173" s="14"/>
    </row>
    <row r="174" spans="2:2" ht="17.25" customHeight="1">
      <c r="B174" s="14"/>
    </row>
    <row r="175" spans="2:2" ht="17.25" customHeight="1">
      <c r="B175" s="14"/>
    </row>
    <row r="176" spans="2:2" ht="17.25" customHeight="1">
      <c r="B176" s="14"/>
    </row>
    <row r="177" spans="2:2" ht="17.25" customHeight="1">
      <c r="B177" s="14"/>
    </row>
    <row r="178" spans="2:2" ht="17.25" customHeight="1">
      <c r="B178" s="14"/>
    </row>
    <row r="179" spans="2:2" ht="17.25" customHeight="1">
      <c r="B179" s="14"/>
    </row>
    <row r="180" spans="2:2" ht="17.25" customHeight="1">
      <c r="B180" s="14"/>
    </row>
    <row r="181" spans="2:2" ht="17.25" customHeight="1">
      <c r="B181" s="14"/>
    </row>
    <row r="182" spans="2:2" ht="17.25" customHeight="1">
      <c r="B182" s="14"/>
    </row>
    <row r="183" spans="2:2" ht="17.25" customHeight="1">
      <c r="B183" s="14"/>
    </row>
    <row r="184" spans="2:2" ht="17.25" customHeight="1">
      <c r="B184" s="14"/>
    </row>
    <row r="185" spans="2:2" ht="17.25" customHeight="1">
      <c r="B185" s="14"/>
    </row>
    <row r="186" spans="2:2" ht="17.25" customHeight="1">
      <c r="B186" s="14"/>
    </row>
    <row r="187" spans="2:2" ht="17.25" customHeight="1">
      <c r="B187" s="14"/>
    </row>
    <row r="188" spans="2:2" ht="17.25" customHeight="1">
      <c r="B188" s="14"/>
    </row>
    <row r="189" spans="2:2" ht="17.25" customHeight="1">
      <c r="B189" s="14"/>
    </row>
    <row r="190" spans="2:2" ht="17.25" customHeight="1">
      <c r="B190" s="14"/>
    </row>
    <row r="191" spans="2:2" ht="17.25" customHeight="1">
      <c r="B191" s="14"/>
    </row>
    <row r="192" spans="2:2" ht="17.25" customHeight="1">
      <c r="B192" s="14"/>
    </row>
    <row r="193" spans="2:2" ht="17.25" customHeight="1">
      <c r="B193" s="14"/>
    </row>
    <row r="194" spans="2:2" ht="17.25" customHeight="1">
      <c r="B194" s="14"/>
    </row>
    <row r="195" spans="2:2" ht="17.25" customHeight="1">
      <c r="B195" s="14"/>
    </row>
    <row r="196" spans="2:2" ht="17.25" customHeight="1">
      <c r="B196" s="14"/>
    </row>
    <row r="197" spans="2:2" ht="17.25" customHeight="1">
      <c r="B197" s="14"/>
    </row>
    <row r="198" spans="2:2" ht="17.25" customHeight="1">
      <c r="B198" s="14"/>
    </row>
    <row r="199" spans="2:2" ht="17.25" customHeight="1">
      <c r="B199" s="14"/>
    </row>
    <row r="200" spans="2:2" ht="17.25" customHeight="1">
      <c r="B200" s="14"/>
    </row>
    <row r="201" spans="2:2" ht="17.25" customHeight="1">
      <c r="B201" s="14"/>
    </row>
    <row r="202" spans="2:2" ht="17.25" customHeight="1">
      <c r="B202" s="14"/>
    </row>
    <row r="203" spans="2:2" ht="17.25" customHeight="1">
      <c r="B203" s="14"/>
    </row>
    <row r="204" spans="2:2" ht="17.25" customHeight="1">
      <c r="B204" s="14"/>
    </row>
    <row r="205" spans="2:2" ht="17.25" customHeight="1">
      <c r="B205" s="14"/>
    </row>
    <row r="206" spans="2:2" ht="17.25" customHeight="1">
      <c r="B206" s="14"/>
    </row>
    <row r="207" spans="2:2" ht="17.25" customHeight="1">
      <c r="B207" s="14"/>
    </row>
    <row r="208" spans="2:2" ht="17.25" customHeight="1">
      <c r="B208" s="14"/>
    </row>
    <row r="209" spans="2:2" ht="17.25" customHeight="1">
      <c r="B209" s="14"/>
    </row>
    <row r="210" spans="2:2" ht="17.25" customHeight="1">
      <c r="B210" s="14"/>
    </row>
    <row r="211" spans="2:2" ht="17.25" customHeight="1">
      <c r="B211" s="14"/>
    </row>
    <row r="212" spans="2:2" ht="17.25" customHeight="1">
      <c r="B212" s="14"/>
    </row>
    <row r="213" spans="2:2" ht="17.25" customHeight="1">
      <c r="B213" s="14"/>
    </row>
    <row r="214" spans="2:2" ht="17.25" customHeight="1">
      <c r="B214" s="14"/>
    </row>
    <row r="215" spans="2:2" ht="17.25" customHeight="1">
      <c r="B215" s="14"/>
    </row>
    <row r="216" spans="2:2" ht="17.25" customHeight="1">
      <c r="B216" s="14"/>
    </row>
    <row r="217" spans="2:2" ht="17.25" customHeight="1">
      <c r="B217" s="14"/>
    </row>
    <row r="218" spans="2:2" ht="17.25" customHeight="1">
      <c r="B218" s="14"/>
    </row>
    <row r="219" spans="2:2" ht="17.25" customHeight="1">
      <c r="B219" s="14"/>
    </row>
    <row r="220" spans="2:2" ht="17.25" customHeight="1">
      <c r="B220" s="14"/>
    </row>
    <row r="221" spans="2:2" ht="17.25" customHeight="1">
      <c r="B221" s="14"/>
    </row>
    <row r="222" spans="2:2" ht="17.25" customHeight="1">
      <c r="B222" s="14"/>
    </row>
    <row r="223" spans="2:2" ht="17.25" customHeight="1">
      <c r="B223" s="14"/>
    </row>
    <row r="224" spans="2:2" ht="17.25" customHeight="1">
      <c r="B224" s="14"/>
    </row>
    <row r="225" spans="2:2" ht="17.25" customHeight="1">
      <c r="B225" s="14"/>
    </row>
    <row r="226" spans="2:2" ht="17.25" customHeight="1">
      <c r="B226" s="14"/>
    </row>
    <row r="227" spans="2:2" ht="17.25" customHeight="1">
      <c r="B227" s="14"/>
    </row>
    <row r="228" spans="2:2" ht="17.25" customHeight="1">
      <c r="B228" s="14"/>
    </row>
    <row r="229" spans="2:2" ht="17.25" customHeight="1">
      <c r="B229" s="14"/>
    </row>
    <row r="230" spans="2:2" ht="17.25" customHeight="1">
      <c r="B230" s="14"/>
    </row>
    <row r="231" spans="2:2" ht="17.25" customHeight="1">
      <c r="B231" s="14"/>
    </row>
    <row r="232" spans="2:2" ht="17.25" customHeight="1">
      <c r="B232" s="14"/>
    </row>
    <row r="233" spans="2:2" ht="17.25" customHeight="1">
      <c r="B233" s="14"/>
    </row>
    <row r="234" spans="2:2" ht="17.25" customHeight="1">
      <c r="B234" s="14"/>
    </row>
    <row r="235" spans="2:2" ht="17.25" customHeight="1">
      <c r="B235" s="14"/>
    </row>
    <row r="236" spans="2:2" ht="17.25" customHeight="1">
      <c r="B236" s="14"/>
    </row>
    <row r="237" spans="2:2" ht="17.25" customHeight="1">
      <c r="B237" s="14"/>
    </row>
    <row r="238" spans="2:2" ht="17.25" customHeight="1">
      <c r="B238" s="14"/>
    </row>
    <row r="239" spans="2:2" ht="17.25" customHeight="1">
      <c r="B239" s="14"/>
    </row>
    <row r="240" spans="2:2" ht="17.25" customHeight="1">
      <c r="B240" s="14"/>
    </row>
    <row r="241" spans="2:2" ht="17.25" customHeight="1">
      <c r="B241" s="14"/>
    </row>
    <row r="242" spans="2:2" ht="17.25" customHeight="1">
      <c r="B242" s="14"/>
    </row>
    <row r="243" spans="2:2" ht="17.25" customHeight="1">
      <c r="B243" s="14"/>
    </row>
    <row r="244" spans="2:2" ht="17.25" customHeight="1">
      <c r="B244" s="14"/>
    </row>
    <row r="245" spans="2:2" ht="17.25" customHeight="1">
      <c r="B245" s="14"/>
    </row>
    <row r="246" spans="2:2" ht="17.25" customHeight="1">
      <c r="B246" s="14"/>
    </row>
    <row r="247" spans="2:2" ht="17.25" customHeight="1">
      <c r="B247" s="14"/>
    </row>
    <row r="248" spans="2:2" ht="17.25" customHeight="1">
      <c r="B248" s="14"/>
    </row>
    <row r="249" spans="2:2" ht="17.25" customHeight="1">
      <c r="B249" s="14"/>
    </row>
    <row r="250" spans="2:2" ht="17.25" customHeight="1">
      <c r="B250" s="14"/>
    </row>
    <row r="251" spans="2:2" ht="17.25" customHeight="1">
      <c r="B251" s="14"/>
    </row>
    <row r="252" spans="2:2" ht="17.25" customHeight="1">
      <c r="B252" s="14"/>
    </row>
    <row r="253" spans="2:2" ht="17.25" customHeight="1">
      <c r="B253" s="14"/>
    </row>
    <row r="254" spans="2:2" ht="17.25" customHeight="1">
      <c r="B254" s="14"/>
    </row>
    <row r="255" spans="2:2" ht="17.25" customHeight="1">
      <c r="B255" s="14"/>
    </row>
    <row r="256" spans="2:2" ht="17.25" customHeight="1">
      <c r="B256" s="14"/>
    </row>
    <row r="257" spans="2:2" ht="17.25" customHeight="1">
      <c r="B257" s="14"/>
    </row>
    <row r="258" spans="2:2" ht="17.25" customHeight="1">
      <c r="B258" s="14"/>
    </row>
    <row r="259" spans="2:2" ht="17.25" customHeight="1">
      <c r="B259" s="14"/>
    </row>
    <row r="260" spans="2:2" ht="17.25" customHeight="1">
      <c r="B260" s="14"/>
    </row>
    <row r="261" spans="2:2" ht="17.25" customHeight="1">
      <c r="B261" s="14"/>
    </row>
    <row r="262" spans="2:2" ht="17.25" customHeight="1">
      <c r="B262" s="14"/>
    </row>
    <row r="263" spans="2:2" ht="17.25" customHeight="1">
      <c r="B263" s="14"/>
    </row>
    <row r="264" spans="2:2" ht="17.25" customHeight="1">
      <c r="B264" s="14"/>
    </row>
    <row r="265" spans="2:2" ht="17.25" customHeight="1">
      <c r="B265" s="14"/>
    </row>
    <row r="266" spans="2:2" ht="17.25" customHeight="1">
      <c r="B266" s="14"/>
    </row>
    <row r="267" spans="2:2" ht="17.25" customHeight="1">
      <c r="B267" s="14"/>
    </row>
    <row r="268" spans="2:2" ht="17.25" customHeight="1">
      <c r="B268" s="14"/>
    </row>
    <row r="269" spans="2:2" ht="17.25" customHeight="1">
      <c r="B269" s="14"/>
    </row>
    <row r="270" spans="2:2" ht="17.25" customHeight="1">
      <c r="B270" s="14"/>
    </row>
    <row r="271" spans="2:2" ht="17.25" customHeight="1">
      <c r="B271" s="14"/>
    </row>
    <row r="272" spans="2:2" ht="17.25" customHeight="1">
      <c r="B272" s="14"/>
    </row>
    <row r="273" spans="2:2" ht="17.25" customHeight="1">
      <c r="B273" s="14"/>
    </row>
    <row r="274" spans="2:2" ht="17.25" customHeight="1">
      <c r="B274" s="14"/>
    </row>
    <row r="275" spans="2:2" ht="17.25" customHeight="1">
      <c r="B275" s="14"/>
    </row>
    <row r="276" spans="2:2" ht="17.25" customHeight="1">
      <c r="B276" s="14"/>
    </row>
    <row r="277" spans="2:2" ht="17.25" customHeight="1">
      <c r="B277" s="14"/>
    </row>
    <row r="278" spans="2:2" ht="17.25" customHeight="1">
      <c r="B278" s="14"/>
    </row>
    <row r="279" spans="2:2" ht="17.25" customHeight="1">
      <c r="B279" s="14"/>
    </row>
    <row r="280" spans="2:2" ht="17.25" customHeight="1">
      <c r="B280" s="14"/>
    </row>
    <row r="281" spans="2:2" ht="17.25" customHeight="1">
      <c r="B281" s="14"/>
    </row>
    <row r="282" spans="2:2" ht="17.25" customHeight="1">
      <c r="B282" s="14"/>
    </row>
    <row r="283" spans="2:2" ht="17.25" customHeight="1">
      <c r="B283" s="14"/>
    </row>
    <row r="284" spans="2:2" ht="17.25" customHeight="1">
      <c r="B284" s="14"/>
    </row>
    <row r="285" spans="2:2" ht="17.25" customHeight="1">
      <c r="B285" s="14"/>
    </row>
    <row r="286" spans="2:2" ht="17.25" customHeight="1">
      <c r="B286" s="14"/>
    </row>
    <row r="287" spans="2:2" ht="17.25" customHeight="1">
      <c r="B287" s="14"/>
    </row>
    <row r="288" spans="2:2" ht="17.25" customHeight="1">
      <c r="B288" s="14"/>
    </row>
    <row r="289" spans="2:2" ht="17.25" customHeight="1">
      <c r="B289" s="14"/>
    </row>
    <row r="290" spans="2:2" ht="17.25" customHeight="1">
      <c r="B290" s="14"/>
    </row>
    <row r="291" spans="2:2" ht="17.25" customHeight="1">
      <c r="B291" s="14"/>
    </row>
    <row r="292" spans="2:2" ht="17.25" customHeight="1">
      <c r="B292" s="14"/>
    </row>
    <row r="293" spans="2:2" ht="17.25" customHeight="1">
      <c r="B293" s="14"/>
    </row>
    <row r="294" spans="2:2" ht="17.25" customHeight="1">
      <c r="B294" s="14"/>
    </row>
    <row r="295" spans="2:2" ht="17.25" customHeight="1">
      <c r="B295" s="14"/>
    </row>
    <row r="296" spans="2:2" ht="17.25" customHeight="1">
      <c r="B296" s="14"/>
    </row>
    <row r="297" spans="2:2" ht="17.25" customHeight="1">
      <c r="B297" s="14"/>
    </row>
    <row r="298" spans="2:2" ht="17.25" customHeight="1">
      <c r="B298" s="14"/>
    </row>
    <row r="299" spans="2:2" ht="17.25" customHeight="1">
      <c r="B299" s="14"/>
    </row>
    <row r="300" spans="2:2" ht="17.25" customHeight="1">
      <c r="B300" s="14"/>
    </row>
    <row r="301" spans="2:2" ht="17.25" customHeight="1">
      <c r="B301" s="14"/>
    </row>
    <row r="302" spans="2:2" ht="17.25" customHeight="1">
      <c r="B302" s="14"/>
    </row>
    <row r="303" spans="2:2" ht="17.25" customHeight="1">
      <c r="B303" s="14"/>
    </row>
    <row r="304" spans="2:2" ht="17.25" customHeight="1">
      <c r="B304" s="14"/>
    </row>
    <row r="305" spans="2:2" ht="17.25" customHeight="1">
      <c r="B305" s="14"/>
    </row>
    <row r="306" spans="2:2" ht="17.25" customHeight="1">
      <c r="B306" s="14"/>
    </row>
    <row r="307" spans="2:2" ht="17.25" customHeight="1">
      <c r="B307" s="14"/>
    </row>
    <row r="308" spans="2:2" ht="17.25" customHeight="1">
      <c r="B308" s="14"/>
    </row>
    <row r="309" spans="2:2" ht="17.25" customHeight="1">
      <c r="B309" s="14"/>
    </row>
    <row r="310" spans="2:2" ht="17.25" customHeight="1">
      <c r="B310" s="14"/>
    </row>
    <row r="311" spans="2:2" ht="17.25" customHeight="1">
      <c r="B311" s="14"/>
    </row>
    <row r="312" spans="2:2" ht="17.25" customHeight="1">
      <c r="B312" s="14"/>
    </row>
    <row r="313" spans="2:2" ht="17.25" customHeight="1">
      <c r="B313" s="14"/>
    </row>
    <row r="314" spans="2:2" ht="17.25" customHeight="1">
      <c r="B314" s="14"/>
    </row>
    <row r="315" spans="2:2" ht="17.25" customHeight="1">
      <c r="B315" s="14"/>
    </row>
    <row r="316" spans="2:2" ht="17.25" customHeight="1">
      <c r="B316" s="14"/>
    </row>
    <row r="317" spans="2:2" ht="17.25" customHeight="1">
      <c r="B317" s="14"/>
    </row>
    <row r="318" spans="2:2" ht="17.25" customHeight="1">
      <c r="B318" s="14"/>
    </row>
    <row r="319" spans="2:2" ht="17.25" customHeight="1">
      <c r="B319" s="14"/>
    </row>
    <row r="320" spans="2:2" ht="17.25" customHeight="1">
      <c r="B320" s="14"/>
    </row>
    <row r="321" spans="2:2" ht="17.25" customHeight="1">
      <c r="B321" s="14"/>
    </row>
    <row r="322" spans="2:2" ht="17.25" customHeight="1">
      <c r="B322" s="14"/>
    </row>
    <row r="323" spans="2:2" ht="17.25" customHeight="1">
      <c r="B323" s="14"/>
    </row>
    <row r="324" spans="2:2" ht="17.25" customHeight="1">
      <c r="B324" s="14"/>
    </row>
    <row r="325" spans="2:2" ht="17.25" customHeight="1">
      <c r="B325" s="14"/>
    </row>
    <row r="326" spans="2:2" ht="17.25" customHeight="1">
      <c r="B326" s="14"/>
    </row>
    <row r="327" spans="2:2" ht="17.25" customHeight="1">
      <c r="B327" s="14"/>
    </row>
    <row r="328" spans="2:2" ht="17.25" customHeight="1">
      <c r="B328" s="14"/>
    </row>
    <row r="329" spans="2:2" ht="17.25" customHeight="1">
      <c r="B329" s="14"/>
    </row>
    <row r="330" spans="2:2" ht="17.25" customHeight="1">
      <c r="B330" s="14"/>
    </row>
    <row r="331" spans="2:2" ht="17.25" customHeight="1">
      <c r="B331" s="14"/>
    </row>
    <row r="332" spans="2:2" ht="17.25" customHeight="1">
      <c r="B332" s="14"/>
    </row>
    <row r="333" spans="2:2" ht="17.25" customHeight="1">
      <c r="B333" s="14"/>
    </row>
    <row r="334" spans="2:2" ht="17.25" customHeight="1">
      <c r="B334" s="14"/>
    </row>
    <row r="335" spans="2:2" ht="17.25" customHeight="1">
      <c r="B335" s="14"/>
    </row>
    <row r="336" spans="2:2" ht="17.25" customHeight="1">
      <c r="B336" s="14"/>
    </row>
    <row r="337" spans="2:2" ht="17.25" customHeight="1">
      <c r="B337" s="14"/>
    </row>
    <row r="338" spans="2:2" ht="17.25" customHeight="1">
      <c r="B338" s="14"/>
    </row>
    <row r="339" spans="2:2" ht="17.25" customHeight="1">
      <c r="B339" s="14"/>
    </row>
    <row r="340" spans="2:2" ht="17.25" customHeight="1">
      <c r="B340" s="14"/>
    </row>
    <row r="341" spans="2:2" ht="17.25" customHeight="1">
      <c r="B341" s="14"/>
    </row>
    <row r="342" spans="2:2" ht="17.25" customHeight="1">
      <c r="B342" s="14"/>
    </row>
    <row r="343" spans="2:2" ht="17.25" customHeight="1">
      <c r="B343" s="14"/>
    </row>
    <row r="344" spans="2:2" ht="17.25" customHeight="1">
      <c r="B344" s="14"/>
    </row>
    <row r="345" spans="2:2" ht="17.25" customHeight="1">
      <c r="B345" s="14"/>
    </row>
    <row r="346" spans="2:2" ht="17.25" customHeight="1">
      <c r="B346" s="14"/>
    </row>
    <row r="347" spans="2:2" ht="17.25" customHeight="1">
      <c r="B347" s="14"/>
    </row>
    <row r="348" spans="2:2" ht="17.25" customHeight="1">
      <c r="B348" s="14"/>
    </row>
    <row r="349" spans="2:2" ht="17.25" customHeight="1">
      <c r="B349" s="14"/>
    </row>
    <row r="350" spans="2:2" ht="17.25" customHeight="1">
      <c r="B350" s="14"/>
    </row>
    <row r="351" spans="2:2" ht="17.25" customHeight="1">
      <c r="B351" s="14"/>
    </row>
    <row r="352" spans="2:2" ht="17.25" customHeight="1">
      <c r="B352" s="14"/>
    </row>
    <row r="353" spans="2:2" ht="17.25" customHeight="1">
      <c r="B353" s="14"/>
    </row>
    <row r="354" spans="2:2" ht="17.25" customHeight="1">
      <c r="B354" s="14"/>
    </row>
    <row r="355" spans="2:2" ht="17.25" customHeight="1">
      <c r="B355" s="14"/>
    </row>
    <row r="356" spans="2:2" ht="17.25" customHeight="1">
      <c r="B356" s="14"/>
    </row>
    <row r="357" spans="2:2" ht="17.25" customHeight="1">
      <c r="B357" s="14"/>
    </row>
    <row r="358" spans="2:2" ht="17.25" customHeight="1">
      <c r="B358" s="14"/>
    </row>
    <row r="359" spans="2:2" ht="17.25" customHeight="1">
      <c r="B359" s="14"/>
    </row>
    <row r="360" spans="2:2" ht="17.25" customHeight="1">
      <c r="B360" s="14"/>
    </row>
    <row r="361" spans="2:2" ht="17.25" customHeight="1">
      <c r="B361" s="14"/>
    </row>
    <row r="362" spans="2:2" ht="17.25" customHeight="1">
      <c r="B362" s="14"/>
    </row>
    <row r="363" spans="2:2" ht="17.25" customHeight="1">
      <c r="B363" s="14"/>
    </row>
    <row r="364" spans="2:2" ht="17.25" customHeight="1">
      <c r="B364" s="14"/>
    </row>
    <row r="365" spans="2:2" ht="17.25" customHeight="1">
      <c r="B365" s="14"/>
    </row>
    <row r="366" spans="2:2" ht="17.25" customHeight="1">
      <c r="B366" s="14"/>
    </row>
    <row r="367" spans="2:2" ht="17.25" customHeight="1">
      <c r="B367" s="14"/>
    </row>
    <row r="368" spans="2:2" ht="17.25" customHeight="1">
      <c r="B368" s="14"/>
    </row>
    <row r="369" spans="2:2" ht="17.25" customHeight="1">
      <c r="B369" s="14"/>
    </row>
    <row r="370" spans="2:2" ht="17.25" customHeight="1">
      <c r="B370" s="14"/>
    </row>
    <row r="371" spans="2:2" ht="17.25" customHeight="1">
      <c r="B371" s="14"/>
    </row>
    <row r="372" spans="2:2" ht="17.25" customHeight="1">
      <c r="B372" s="14"/>
    </row>
    <row r="373" spans="2:2" ht="17.25" customHeight="1">
      <c r="B373" s="14"/>
    </row>
    <row r="374" spans="2:2" ht="17.25" customHeight="1">
      <c r="B374" s="14"/>
    </row>
    <row r="375" spans="2:2" ht="17.25" customHeight="1">
      <c r="B375" s="14"/>
    </row>
    <row r="376" spans="2:2" ht="17.25" customHeight="1">
      <c r="B376" s="14"/>
    </row>
    <row r="377" spans="2:2" ht="17.25" customHeight="1">
      <c r="B377" s="14"/>
    </row>
    <row r="378" spans="2:2" ht="17.25" customHeight="1">
      <c r="B378" s="14"/>
    </row>
    <row r="379" spans="2:2" ht="17.25" customHeight="1">
      <c r="B379" s="14"/>
    </row>
    <row r="380" spans="2:2" ht="17.25" customHeight="1">
      <c r="B380" s="14"/>
    </row>
    <row r="381" spans="2:2" ht="17.25" customHeight="1">
      <c r="B381" s="14"/>
    </row>
    <row r="382" spans="2:2" ht="17.25" customHeight="1">
      <c r="B382" s="14"/>
    </row>
    <row r="383" spans="2:2" ht="17.25" customHeight="1">
      <c r="B383" s="14"/>
    </row>
    <row r="384" spans="2:2" ht="17.25" customHeight="1">
      <c r="B384" s="14"/>
    </row>
    <row r="385" spans="2:2" ht="17.25" customHeight="1">
      <c r="B385" s="14"/>
    </row>
    <row r="386" spans="2:2" ht="17.25" customHeight="1">
      <c r="B386" s="14"/>
    </row>
    <row r="387" spans="2:2" ht="17.25" customHeight="1">
      <c r="B387" s="14"/>
    </row>
    <row r="388" spans="2:2" ht="17.25" customHeight="1">
      <c r="B388" s="14"/>
    </row>
    <row r="389" spans="2:2" ht="17.25" customHeight="1">
      <c r="B389" s="14"/>
    </row>
    <row r="390" spans="2:2" ht="17.25" customHeight="1">
      <c r="B390" s="14"/>
    </row>
    <row r="391" spans="2:2" ht="17.25" customHeight="1">
      <c r="B391" s="14"/>
    </row>
    <row r="392" spans="2:2" ht="17.25" customHeight="1">
      <c r="B392" s="14"/>
    </row>
    <row r="393" spans="2:2" ht="17.25" customHeight="1">
      <c r="B393" s="14"/>
    </row>
    <row r="394" spans="2:2" ht="17.25" customHeight="1">
      <c r="B394" s="14"/>
    </row>
    <row r="395" spans="2:2" ht="17.25" customHeight="1">
      <c r="B395" s="14"/>
    </row>
    <row r="396" spans="2:2" ht="17.25" customHeight="1">
      <c r="B396" s="14"/>
    </row>
    <row r="397" spans="2:2" ht="17.25" customHeight="1">
      <c r="B397" s="14"/>
    </row>
    <row r="398" spans="2:2" ht="17.25" customHeight="1">
      <c r="B398" s="14"/>
    </row>
    <row r="399" spans="2:2" ht="17.25" customHeight="1">
      <c r="B399" s="14"/>
    </row>
    <row r="400" spans="2:2" ht="17.25" customHeight="1">
      <c r="B400" s="14"/>
    </row>
    <row r="401" spans="2:2" ht="17.25" customHeight="1">
      <c r="B401" s="14"/>
    </row>
    <row r="402" spans="2:2" ht="17.25" customHeight="1">
      <c r="B402" s="14"/>
    </row>
    <row r="403" spans="2:2" ht="17.25" customHeight="1">
      <c r="B403" s="14"/>
    </row>
    <row r="404" spans="2:2" ht="17.25" customHeight="1">
      <c r="B404" s="14"/>
    </row>
    <row r="405" spans="2:2" ht="17.25" customHeight="1">
      <c r="B405" s="14"/>
    </row>
    <row r="406" spans="2:2" ht="17.25" customHeight="1">
      <c r="B406" s="14"/>
    </row>
    <row r="407" spans="2:2" ht="17.25" customHeight="1">
      <c r="B407" s="14"/>
    </row>
    <row r="408" spans="2:2" ht="17.25" customHeight="1">
      <c r="B408" s="14"/>
    </row>
    <row r="409" spans="2:2" ht="17.25" customHeight="1">
      <c r="B409" s="14"/>
    </row>
    <row r="410" spans="2:2" ht="17.25" customHeight="1">
      <c r="B410" s="14"/>
    </row>
    <row r="411" spans="2:2" ht="17.25" customHeight="1">
      <c r="B411" s="14"/>
    </row>
    <row r="412" spans="2:2" ht="17.25" customHeight="1">
      <c r="B412" s="14"/>
    </row>
    <row r="413" spans="2:2" ht="17.25" customHeight="1">
      <c r="B413" s="14"/>
    </row>
    <row r="414" spans="2:2" ht="17.25" customHeight="1">
      <c r="B414" s="14"/>
    </row>
    <row r="415" spans="2:2" ht="17.25" customHeight="1">
      <c r="B415" s="14"/>
    </row>
    <row r="416" spans="2:2" ht="17.25" customHeight="1">
      <c r="B416" s="14"/>
    </row>
    <row r="417" spans="2:2" ht="17.25" customHeight="1">
      <c r="B417" s="14"/>
    </row>
    <row r="418" spans="2:2" ht="17.25" customHeight="1">
      <c r="B418" s="14"/>
    </row>
    <row r="419" spans="2:2" ht="17.25" customHeight="1">
      <c r="B419" s="14"/>
    </row>
    <row r="420" spans="2:2" ht="17.25" customHeight="1">
      <c r="B420" s="14"/>
    </row>
    <row r="421" spans="2:2" ht="17.25" customHeight="1">
      <c r="B421" s="14"/>
    </row>
    <row r="422" spans="2:2" ht="17.25" customHeight="1">
      <c r="B422" s="14"/>
    </row>
    <row r="423" spans="2:2" ht="17.25" customHeight="1">
      <c r="B423" s="14"/>
    </row>
    <row r="424" spans="2:2" ht="17.25" customHeight="1">
      <c r="B424" s="14"/>
    </row>
    <row r="425" spans="2:2" ht="17.25" customHeight="1">
      <c r="B425" s="14"/>
    </row>
    <row r="426" spans="2:2" ht="17.25" customHeight="1">
      <c r="B426" s="14"/>
    </row>
    <row r="427" spans="2:2" ht="17.25" customHeight="1">
      <c r="B427" s="14"/>
    </row>
    <row r="428" spans="2:2" ht="17.25" customHeight="1">
      <c r="B428" s="14"/>
    </row>
    <row r="429" spans="2:2" ht="17.25" customHeight="1">
      <c r="B429" s="14"/>
    </row>
    <row r="430" spans="2:2" ht="17.25" customHeight="1">
      <c r="B430" s="14"/>
    </row>
    <row r="431" spans="2:2" ht="17.25" customHeight="1">
      <c r="B431" s="14"/>
    </row>
    <row r="432" spans="2:2" ht="17.25" customHeight="1">
      <c r="B432" s="14"/>
    </row>
    <row r="433" spans="2:2" ht="17.25" customHeight="1">
      <c r="B433" s="14"/>
    </row>
    <row r="434" spans="2:2" ht="17.25" customHeight="1">
      <c r="B434" s="14"/>
    </row>
    <row r="435" spans="2:2" ht="17.25" customHeight="1">
      <c r="B435" s="14"/>
    </row>
    <row r="436" spans="2:2" ht="17.25" customHeight="1">
      <c r="B436" s="14"/>
    </row>
    <row r="437" spans="2:2" ht="17.25" customHeight="1">
      <c r="B437" s="14"/>
    </row>
    <row r="438" spans="2:2" ht="17.25" customHeight="1">
      <c r="B438" s="14"/>
    </row>
    <row r="439" spans="2:2" ht="17.25" customHeight="1">
      <c r="B439" s="14"/>
    </row>
    <row r="440" spans="2:2" ht="17.25" customHeight="1">
      <c r="B440" s="14"/>
    </row>
    <row r="441" spans="2:2" ht="17.25" customHeight="1">
      <c r="B441" s="14"/>
    </row>
    <row r="442" spans="2:2" ht="17.25" customHeight="1">
      <c r="B442" s="14"/>
    </row>
    <row r="443" spans="2:2" ht="17.25" customHeight="1">
      <c r="B443" s="14"/>
    </row>
    <row r="444" spans="2:2" ht="17.25" customHeight="1">
      <c r="B444" s="14"/>
    </row>
    <row r="445" spans="2:2" ht="17.25" customHeight="1">
      <c r="B445" s="14"/>
    </row>
    <row r="446" spans="2:2" ht="17.25" customHeight="1">
      <c r="B446" s="14"/>
    </row>
    <row r="447" spans="2:2" ht="17.25" customHeight="1">
      <c r="B447" s="14"/>
    </row>
    <row r="448" spans="2:2" ht="17.25" customHeight="1">
      <c r="B448" s="14"/>
    </row>
    <row r="449" spans="2:2" ht="17.25" customHeight="1">
      <c r="B449" s="14"/>
    </row>
    <row r="450" spans="2:2" ht="17.25" customHeight="1">
      <c r="B450" s="14"/>
    </row>
    <row r="451" spans="2:2" ht="17.25" customHeight="1">
      <c r="B451" s="14"/>
    </row>
    <row r="452" spans="2:2" ht="17.25" customHeight="1">
      <c r="B452" s="14"/>
    </row>
    <row r="453" spans="2:2" ht="17.25" customHeight="1">
      <c r="B453" s="14"/>
    </row>
    <row r="454" spans="2:2" ht="17.25" customHeight="1">
      <c r="B454" s="14"/>
    </row>
    <row r="455" spans="2:2" ht="17.25" customHeight="1">
      <c r="B455" s="14"/>
    </row>
    <row r="456" spans="2:2" ht="17.25" customHeight="1">
      <c r="B456" s="14"/>
    </row>
    <row r="457" spans="2:2" ht="17.25" customHeight="1">
      <c r="B457" s="14"/>
    </row>
    <row r="458" spans="2:2" ht="17.25" customHeight="1">
      <c r="B458" s="14"/>
    </row>
    <row r="459" spans="2:2" ht="17.25" customHeight="1">
      <c r="B459" s="14"/>
    </row>
    <row r="460" spans="2:2" ht="17.25" customHeight="1">
      <c r="B460" s="14"/>
    </row>
    <row r="461" spans="2:2" ht="17.25" customHeight="1">
      <c r="B461" s="14"/>
    </row>
    <row r="462" spans="2:2" ht="17.25" customHeight="1">
      <c r="B462" s="14"/>
    </row>
    <row r="463" spans="2:2" ht="17.25" customHeight="1">
      <c r="B463" s="14"/>
    </row>
    <row r="464" spans="2:2" ht="17.25" customHeight="1">
      <c r="B464" s="14"/>
    </row>
    <row r="465" spans="2:2" ht="17.25" customHeight="1">
      <c r="B465" s="14"/>
    </row>
    <row r="466" spans="2:2" ht="17.25" customHeight="1">
      <c r="B466" s="14"/>
    </row>
    <row r="467" spans="2:2" ht="17.25" customHeight="1">
      <c r="B467" s="14"/>
    </row>
    <row r="468" spans="2:2" ht="17.25" customHeight="1">
      <c r="B468" s="14"/>
    </row>
    <row r="469" spans="2:2" ht="17.25" customHeight="1">
      <c r="B469" s="14"/>
    </row>
    <row r="470" spans="2:2" ht="17.25" customHeight="1">
      <c r="B470" s="14"/>
    </row>
    <row r="471" spans="2:2" ht="17.25" customHeight="1">
      <c r="B471" s="14"/>
    </row>
    <row r="472" spans="2:2" ht="17.25" customHeight="1">
      <c r="B472" s="14"/>
    </row>
    <row r="473" spans="2:2" ht="17.25" customHeight="1">
      <c r="B473" s="14"/>
    </row>
    <row r="474" spans="2:2" ht="17.25" customHeight="1">
      <c r="B474" s="14"/>
    </row>
    <row r="475" spans="2:2" ht="17.25" customHeight="1">
      <c r="B475" s="14"/>
    </row>
    <row r="476" spans="2:2" ht="17.25" customHeight="1">
      <c r="B476" s="14"/>
    </row>
    <row r="477" spans="2:2" ht="17.25" customHeight="1">
      <c r="B477" s="14"/>
    </row>
    <row r="478" spans="2:2" ht="17.25" customHeight="1">
      <c r="B478" s="14"/>
    </row>
    <row r="479" spans="2:2" ht="17.25" customHeight="1">
      <c r="B479" s="14"/>
    </row>
    <row r="480" spans="2:2" ht="17.25" customHeight="1">
      <c r="B480" s="14"/>
    </row>
    <row r="481" spans="2:2" ht="17.25" customHeight="1">
      <c r="B481" s="14"/>
    </row>
    <row r="482" spans="2:2" ht="17.25" customHeight="1">
      <c r="B482" s="14"/>
    </row>
    <row r="483" spans="2:2" ht="17.25" customHeight="1">
      <c r="B483" s="14"/>
    </row>
    <row r="484" spans="2:2" ht="17.25" customHeight="1">
      <c r="B484" s="14"/>
    </row>
    <row r="485" spans="2:2" ht="17.25" customHeight="1">
      <c r="B485" s="14"/>
    </row>
    <row r="486" spans="2:2" ht="17.25" customHeight="1">
      <c r="B486" s="14"/>
    </row>
    <row r="487" spans="2:2" ht="17.25" customHeight="1">
      <c r="B487" s="14"/>
    </row>
    <row r="488" spans="2:2" ht="17.25" customHeight="1">
      <c r="B488" s="14"/>
    </row>
    <row r="489" spans="2:2" ht="17.25" customHeight="1">
      <c r="B489" s="14"/>
    </row>
    <row r="490" spans="2:2" ht="17.25" customHeight="1">
      <c r="B490" s="14"/>
    </row>
    <row r="491" spans="2:2" ht="17.25" customHeight="1">
      <c r="B491" s="14"/>
    </row>
    <row r="492" spans="2:2" ht="17.25" customHeight="1">
      <c r="B492" s="14"/>
    </row>
    <row r="493" spans="2:2" ht="17.25" customHeight="1">
      <c r="B493" s="14"/>
    </row>
    <row r="494" spans="2:2" ht="17.25" customHeight="1">
      <c r="B494" s="14"/>
    </row>
    <row r="495" spans="2:2" ht="17.25" customHeight="1">
      <c r="B495" s="14"/>
    </row>
    <row r="496" spans="2:2" ht="17.25" customHeight="1">
      <c r="B496" s="14"/>
    </row>
    <row r="497" spans="2:2" ht="17.25" customHeight="1">
      <c r="B497" s="14"/>
    </row>
    <row r="498" spans="2:2" ht="17.25" customHeight="1">
      <c r="B498" s="14"/>
    </row>
    <row r="499" spans="2:2" ht="17.25" customHeight="1">
      <c r="B499" s="14"/>
    </row>
    <row r="500" spans="2:2" ht="17.25" customHeight="1">
      <c r="B500" s="14"/>
    </row>
    <row r="501" spans="2:2" ht="17.25" customHeight="1">
      <c r="B501" s="14"/>
    </row>
    <row r="502" spans="2:2" ht="17.25" customHeight="1">
      <c r="B502" s="14"/>
    </row>
    <row r="503" spans="2:2" ht="17.25" customHeight="1">
      <c r="B503" s="14"/>
    </row>
    <row r="504" spans="2:2" ht="17.25" customHeight="1">
      <c r="B504" s="14"/>
    </row>
    <row r="505" spans="2:2" ht="17.25" customHeight="1">
      <c r="B505" s="14"/>
    </row>
    <row r="506" spans="2:2" ht="17.25" customHeight="1">
      <c r="B506" s="14"/>
    </row>
    <row r="507" spans="2:2" ht="17.25" customHeight="1">
      <c r="B507" s="14"/>
    </row>
    <row r="508" spans="2:2" ht="17.25" customHeight="1">
      <c r="B508" s="14"/>
    </row>
    <row r="509" spans="2:2" ht="17.25" customHeight="1">
      <c r="B509" s="14"/>
    </row>
    <row r="510" spans="2:2" ht="17.25" customHeight="1">
      <c r="B510" s="14"/>
    </row>
    <row r="511" spans="2:2" ht="17.25" customHeight="1">
      <c r="B511" s="14"/>
    </row>
    <row r="512" spans="2:2" ht="17.25" customHeight="1">
      <c r="B512" s="14"/>
    </row>
    <row r="513" spans="2:2" ht="17.25" customHeight="1">
      <c r="B513" s="14"/>
    </row>
    <row r="514" spans="2:2" ht="17.25" customHeight="1">
      <c r="B514" s="14"/>
    </row>
    <row r="515" spans="2:2" ht="17.25" customHeight="1">
      <c r="B515" s="14"/>
    </row>
    <row r="516" spans="2:2" ht="17.25" customHeight="1">
      <c r="B516" s="14"/>
    </row>
    <row r="517" spans="2:2" ht="17.25" customHeight="1">
      <c r="B517" s="14"/>
    </row>
    <row r="518" spans="2:2" ht="17.25" customHeight="1">
      <c r="B518" s="14"/>
    </row>
    <row r="519" spans="2:2" ht="17.25" customHeight="1">
      <c r="B519" s="14"/>
    </row>
    <row r="520" spans="2:2" ht="17.25" customHeight="1">
      <c r="B520" s="14"/>
    </row>
    <row r="521" spans="2:2" ht="17.25" customHeight="1">
      <c r="B521" s="14"/>
    </row>
    <row r="522" spans="2:2" ht="17.25" customHeight="1">
      <c r="B522" s="14"/>
    </row>
    <row r="523" spans="2:2" ht="17.25" customHeight="1">
      <c r="B523" s="14"/>
    </row>
    <row r="524" spans="2:2" ht="17.25" customHeight="1">
      <c r="B524" s="14"/>
    </row>
    <row r="525" spans="2:2" ht="17.25" customHeight="1">
      <c r="B525" s="14"/>
    </row>
    <row r="526" spans="2:2" ht="17.25" customHeight="1">
      <c r="B526" s="14"/>
    </row>
    <row r="527" spans="2:2" ht="17.25" customHeight="1">
      <c r="B527" s="14"/>
    </row>
    <row r="528" spans="2:2" ht="17.25" customHeight="1">
      <c r="B528" s="14"/>
    </row>
    <row r="529" spans="2:2" ht="17.25" customHeight="1">
      <c r="B529" s="14"/>
    </row>
    <row r="530" spans="2:2" ht="17.25" customHeight="1">
      <c r="B530" s="14"/>
    </row>
    <row r="531" spans="2:2" ht="17.25" customHeight="1">
      <c r="B531" s="14"/>
    </row>
    <row r="532" spans="2:2" ht="17.25" customHeight="1">
      <c r="B532" s="14"/>
    </row>
    <row r="533" spans="2:2" ht="17.25" customHeight="1">
      <c r="B533" s="14"/>
    </row>
    <row r="534" spans="2:2" ht="17.25" customHeight="1">
      <c r="B534" s="14"/>
    </row>
    <row r="535" spans="2:2" ht="17.25" customHeight="1">
      <c r="B535" s="14"/>
    </row>
    <row r="536" spans="2:2" ht="17.25" customHeight="1">
      <c r="B536" s="14"/>
    </row>
    <row r="537" spans="2:2" ht="17.25" customHeight="1">
      <c r="B537" s="14"/>
    </row>
    <row r="538" spans="2:2" ht="17.25" customHeight="1">
      <c r="B538" s="14"/>
    </row>
    <row r="539" spans="2:2" ht="17.25" customHeight="1">
      <c r="B539" s="14"/>
    </row>
    <row r="540" spans="2:2" ht="17.25" customHeight="1">
      <c r="B540" s="14"/>
    </row>
    <row r="541" spans="2:2" ht="17.25" customHeight="1">
      <c r="B541" s="14"/>
    </row>
    <row r="542" spans="2:2" ht="17.25" customHeight="1">
      <c r="B542" s="14"/>
    </row>
    <row r="543" spans="2:2" ht="17.25" customHeight="1">
      <c r="B543" s="14"/>
    </row>
    <row r="544" spans="2:2" ht="17.25" customHeight="1">
      <c r="B544" s="14"/>
    </row>
    <row r="545" spans="2:2" ht="17.25" customHeight="1">
      <c r="B545" s="14"/>
    </row>
    <row r="546" spans="2:2" ht="17.25" customHeight="1">
      <c r="B546" s="14"/>
    </row>
    <row r="547" spans="2:2" ht="17.25" customHeight="1">
      <c r="B547" s="14"/>
    </row>
    <row r="548" spans="2:2" ht="17.25" customHeight="1">
      <c r="B548" s="14"/>
    </row>
    <row r="549" spans="2:2" ht="17.25" customHeight="1">
      <c r="B549" s="14"/>
    </row>
    <row r="550" spans="2:2" ht="17.25" customHeight="1">
      <c r="B550" s="14"/>
    </row>
    <row r="551" spans="2:2" ht="17.25" customHeight="1">
      <c r="B551" s="14"/>
    </row>
    <row r="552" spans="2:2" ht="17.25" customHeight="1">
      <c r="B552" s="14"/>
    </row>
    <row r="553" spans="2:2" ht="17.25" customHeight="1">
      <c r="B553" s="14"/>
    </row>
    <row r="554" spans="2:2" ht="17.25" customHeight="1">
      <c r="B554" s="14"/>
    </row>
    <row r="555" spans="2:2" ht="17.25" customHeight="1">
      <c r="B555" s="14"/>
    </row>
    <row r="556" spans="2:2" ht="17.25" customHeight="1">
      <c r="B556" s="14"/>
    </row>
    <row r="557" spans="2:2" ht="17.25" customHeight="1">
      <c r="B557" s="14"/>
    </row>
    <row r="558" spans="2:2" ht="17.25" customHeight="1">
      <c r="B558" s="14"/>
    </row>
    <row r="559" spans="2:2" ht="17.25" customHeight="1">
      <c r="B559" s="14"/>
    </row>
    <row r="560" spans="2:2" ht="17.25" customHeight="1">
      <c r="B560" s="14"/>
    </row>
    <row r="561" spans="2:2" ht="17.25" customHeight="1">
      <c r="B561" s="14"/>
    </row>
    <row r="562" spans="2:2" ht="17.25" customHeight="1">
      <c r="B562" s="14"/>
    </row>
    <row r="563" spans="2:2" ht="17.25" customHeight="1">
      <c r="B563" s="14"/>
    </row>
    <row r="564" spans="2:2" ht="17.25" customHeight="1">
      <c r="B564" s="14"/>
    </row>
    <row r="565" spans="2:2" ht="17.25" customHeight="1">
      <c r="B565" s="14"/>
    </row>
    <row r="566" spans="2:2" ht="17.25" customHeight="1">
      <c r="B566" s="14"/>
    </row>
    <row r="567" spans="2:2" ht="17.25" customHeight="1">
      <c r="B567" s="14"/>
    </row>
    <row r="568" spans="2:2" ht="17.25" customHeight="1">
      <c r="B568" s="14"/>
    </row>
    <row r="569" spans="2:2" ht="17.25" customHeight="1">
      <c r="B569" s="14"/>
    </row>
    <row r="570" spans="2:2" ht="17.25" customHeight="1">
      <c r="B570" s="14"/>
    </row>
    <row r="571" spans="2:2" ht="17.25" customHeight="1">
      <c r="B571" s="14"/>
    </row>
    <row r="572" spans="2:2" ht="17.25" customHeight="1">
      <c r="B572" s="14"/>
    </row>
    <row r="573" spans="2:2" ht="17.25" customHeight="1">
      <c r="B573" s="14"/>
    </row>
    <row r="574" spans="2:2" ht="17.25" customHeight="1">
      <c r="B574" s="14"/>
    </row>
    <row r="575" spans="2:2" ht="17.25" customHeight="1">
      <c r="B575" s="14"/>
    </row>
    <row r="576" spans="2:2" ht="17.25" customHeight="1">
      <c r="B576" s="14"/>
    </row>
    <row r="577" spans="2:2" ht="17.25" customHeight="1">
      <c r="B577" s="14"/>
    </row>
    <row r="578" spans="2:2" ht="17.25" customHeight="1">
      <c r="B578" s="14"/>
    </row>
    <row r="579" spans="2:2" ht="17.25" customHeight="1">
      <c r="B579" s="14"/>
    </row>
    <row r="580" spans="2:2" ht="17.25" customHeight="1">
      <c r="B580" s="14"/>
    </row>
    <row r="581" spans="2:2" ht="17.25" customHeight="1">
      <c r="B581" s="14"/>
    </row>
    <row r="582" spans="2:2" ht="17.25" customHeight="1">
      <c r="B582" s="14"/>
    </row>
    <row r="583" spans="2:2" ht="17.25" customHeight="1">
      <c r="B583" s="14"/>
    </row>
    <row r="584" spans="2:2" ht="17.25" customHeight="1">
      <c r="B584" s="14"/>
    </row>
    <row r="585" spans="2:2" ht="17.25" customHeight="1">
      <c r="B585" s="14"/>
    </row>
    <row r="586" spans="2:2" ht="17.25" customHeight="1">
      <c r="B586" s="14"/>
    </row>
    <row r="587" spans="2:2" ht="17.25" customHeight="1">
      <c r="B587" s="14"/>
    </row>
    <row r="588" spans="2:2" ht="17.25" customHeight="1">
      <c r="B588" s="14"/>
    </row>
    <row r="589" spans="2:2" ht="17.25" customHeight="1">
      <c r="B589" s="14"/>
    </row>
    <row r="590" spans="2:2" ht="17.25" customHeight="1">
      <c r="B590" s="14"/>
    </row>
    <row r="591" spans="2:2" ht="17.25" customHeight="1">
      <c r="B591" s="14"/>
    </row>
    <row r="592" spans="2:2" ht="17.25" customHeight="1">
      <c r="B592" s="14"/>
    </row>
    <row r="593" spans="2:2" ht="17.25" customHeight="1">
      <c r="B593" s="14"/>
    </row>
    <row r="594" spans="2:2" ht="17.25" customHeight="1">
      <c r="B594" s="14"/>
    </row>
    <row r="595" spans="2:2" ht="17.25" customHeight="1">
      <c r="B595" s="14"/>
    </row>
    <row r="596" spans="2:2" ht="17.25" customHeight="1">
      <c r="B596" s="14"/>
    </row>
    <row r="597" spans="2:2" ht="17.25" customHeight="1">
      <c r="B597" s="14"/>
    </row>
    <row r="598" spans="2:2" ht="17.25" customHeight="1">
      <c r="B598" s="14"/>
    </row>
    <row r="599" spans="2:2" ht="17.25" customHeight="1">
      <c r="B599" s="14"/>
    </row>
    <row r="600" spans="2:2" ht="17.25" customHeight="1">
      <c r="B600" s="14"/>
    </row>
    <row r="601" spans="2:2" ht="17.25" customHeight="1">
      <c r="B601" s="14"/>
    </row>
    <row r="602" spans="2:2" ht="17.25" customHeight="1">
      <c r="B602" s="14"/>
    </row>
    <row r="603" spans="2:2" ht="17.25" customHeight="1">
      <c r="B603" s="14"/>
    </row>
    <row r="604" spans="2:2" ht="17.25" customHeight="1">
      <c r="B604" s="14"/>
    </row>
    <row r="605" spans="2:2" ht="17.25" customHeight="1">
      <c r="B605" s="14"/>
    </row>
    <row r="606" spans="2:2" ht="17.25" customHeight="1">
      <c r="B606" s="14"/>
    </row>
    <row r="607" spans="2:2" ht="17.25" customHeight="1">
      <c r="B607" s="14"/>
    </row>
    <row r="608" spans="2:2" ht="17.25" customHeight="1">
      <c r="B608" s="14"/>
    </row>
    <row r="609" spans="2:2" ht="17.25" customHeight="1">
      <c r="B609" s="14"/>
    </row>
    <row r="610" spans="2:2" ht="17.25" customHeight="1">
      <c r="B610" s="14"/>
    </row>
    <row r="611" spans="2:2" ht="17.25" customHeight="1">
      <c r="B611" s="14"/>
    </row>
    <row r="612" spans="2:2" ht="17.25" customHeight="1">
      <c r="B612" s="14"/>
    </row>
    <row r="613" spans="2:2" ht="17.25" customHeight="1">
      <c r="B613" s="14"/>
    </row>
    <row r="614" spans="2:2" ht="17.25" customHeight="1">
      <c r="B614" s="14"/>
    </row>
    <row r="615" spans="2:2" ht="17.25" customHeight="1">
      <c r="B615" s="14"/>
    </row>
    <row r="616" spans="2:2" ht="17.25" customHeight="1">
      <c r="B616" s="14"/>
    </row>
    <row r="617" spans="2:2" ht="17.25" customHeight="1">
      <c r="B617" s="14"/>
    </row>
    <row r="618" spans="2:2" ht="17.25" customHeight="1">
      <c r="B618" s="14"/>
    </row>
    <row r="619" spans="2:2" ht="17.25" customHeight="1">
      <c r="B619" s="14"/>
    </row>
    <row r="620" spans="2:2" ht="17.25" customHeight="1">
      <c r="B620" s="14"/>
    </row>
    <row r="621" spans="2:2" ht="17.25" customHeight="1">
      <c r="B621" s="14"/>
    </row>
    <row r="622" spans="2:2" ht="17.25" customHeight="1">
      <c r="B622" s="14"/>
    </row>
    <row r="623" spans="2:2" ht="17.25" customHeight="1">
      <c r="B623" s="14"/>
    </row>
    <row r="624" spans="2:2" ht="17.25" customHeight="1">
      <c r="B624" s="14"/>
    </row>
    <row r="625" spans="2:2" ht="17.25" customHeight="1">
      <c r="B625" s="14"/>
    </row>
    <row r="626" spans="2:2" ht="17.25" customHeight="1">
      <c r="B626" s="14"/>
    </row>
    <row r="627" spans="2:2" ht="17.25" customHeight="1">
      <c r="B627" s="14"/>
    </row>
    <row r="628" spans="2:2" ht="17.25" customHeight="1">
      <c r="B628" s="14"/>
    </row>
    <row r="629" spans="2:2" ht="17.25" customHeight="1">
      <c r="B629" s="14"/>
    </row>
    <row r="630" spans="2:2" ht="17.25" customHeight="1">
      <c r="B630" s="14"/>
    </row>
    <row r="631" spans="2:2" ht="17.25" customHeight="1">
      <c r="B631" s="14"/>
    </row>
    <row r="632" spans="2:2" ht="17.25" customHeight="1">
      <c r="B632" s="14"/>
    </row>
    <row r="633" spans="2:2" ht="17.25" customHeight="1">
      <c r="B633" s="14"/>
    </row>
    <row r="634" spans="2:2" ht="17.25" customHeight="1">
      <c r="B634" s="14"/>
    </row>
    <row r="635" spans="2:2" ht="17.25" customHeight="1">
      <c r="B635" s="14"/>
    </row>
    <row r="636" spans="2:2" ht="17.25" customHeight="1">
      <c r="B636" s="14"/>
    </row>
    <row r="637" spans="2:2" ht="17.25" customHeight="1">
      <c r="B637" s="14"/>
    </row>
    <row r="638" spans="2:2" ht="17.25" customHeight="1">
      <c r="B638" s="14"/>
    </row>
    <row r="639" spans="2:2" ht="17.25" customHeight="1">
      <c r="B639" s="14"/>
    </row>
    <row r="640" spans="2:2" ht="17.25" customHeight="1">
      <c r="B640" s="14"/>
    </row>
    <row r="641" spans="2:2" ht="17.25" customHeight="1">
      <c r="B641" s="14"/>
    </row>
    <row r="642" spans="2:2" ht="17.25" customHeight="1">
      <c r="B642" s="14"/>
    </row>
    <row r="643" spans="2:2" ht="17.25" customHeight="1">
      <c r="B643" s="14"/>
    </row>
    <row r="644" spans="2:2" ht="17.25" customHeight="1">
      <c r="B644" s="14"/>
    </row>
    <row r="645" spans="2:2" ht="17.25" customHeight="1">
      <c r="B645" s="14"/>
    </row>
    <row r="646" spans="2:2" ht="17.25" customHeight="1">
      <c r="B646" s="14"/>
    </row>
    <row r="647" spans="2:2" ht="17.25" customHeight="1">
      <c r="B647" s="14"/>
    </row>
    <row r="648" spans="2:2" ht="17.25" customHeight="1">
      <c r="B648" s="14"/>
    </row>
    <row r="649" spans="2:2" ht="17.25" customHeight="1">
      <c r="B649" s="14"/>
    </row>
    <row r="650" spans="2:2" ht="17.25" customHeight="1">
      <c r="B650" s="14"/>
    </row>
    <row r="651" spans="2:2" ht="17.25" customHeight="1">
      <c r="B651" s="14"/>
    </row>
    <row r="652" spans="2:2" ht="17.25" customHeight="1">
      <c r="B652" s="14"/>
    </row>
    <row r="653" spans="2:2" ht="17.25" customHeight="1">
      <c r="B653" s="14"/>
    </row>
    <row r="654" spans="2:2" ht="17.25" customHeight="1">
      <c r="B654" s="14"/>
    </row>
    <row r="655" spans="2:2" ht="17.25" customHeight="1">
      <c r="B655" s="14"/>
    </row>
    <row r="656" spans="2:2" ht="17.25" customHeight="1">
      <c r="B656" s="14"/>
    </row>
    <row r="657" spans="2:2" ht="17.25" customHeight="1">
      <c r="B657" s="14"/>
    </row>
    <row r="658" spans="2:2" ht="17.25" customHeight="1">
      <c r="B658" s="14"/>
    </row>
    <row r="659" spans="2:2" ht="17.25" customHeight="1">
      <c r="B659" s="14"/>
    </row>
    <row r="660" spans="2:2" ht="17.25" customHeight="1">
      <c r="B660" s="14"/>
    </row>
    <row r="661" spans="2:2" ht="17.25" customHeight="1">
      <c r="B661" s="14"/>
    </row>
    <row r="662" spans="2:2" ht="17.25" customHeight="1">
      <c r="B662" s="14"/>
    </row>
    <row r="663" spans="2:2" ht="17.25" customHeight="1">
      <c r="B663" s="14"/>
    </row>
    <row r="664" spans="2:2" ht="17.25" customHeight="1">
      <c r="B664" s="14"/>
    </row>
    <row r="665" spans="2:2" ht="17.25" customHeight="1">
      <c r="B665" s="14"/>
    </row>
    <row r="666" spans="2:2" ht="17.25" customHeight="1">
      <c r="B666" s="14"/>
    </row>
    <row r="667" spans="2:2" ht="17.25" customHeight="1">
      <c r="B667" s="14"/>
    </row>
    <row r="668" spans="2:2" ht="17.25" customHeight="1">
      <c r="B668" s="14"/>
    </row>
    <row r="669" spans="2:2" ht="17.25" customHeight="1">
      <c r="B669" s="14"/>
    </row>
    <row r="670" spans="2:2" ht="17.25" customHeight="1">
      <c r="B670" s="14"/>
    </row>
    <row r="671" spans="2:2" ht="17.25" customHeight="1">
      <c r="B671" s="14"/>
    </row>
    <row r="672" spans="2:2" ht="17.25" customHeight="1">
      <c r="B672" s="14"/>
    </row>
    <row r="673" spans="2:2" ht="17.25" customHeight="1">
      <c r="B673" s="14"/>
    </row>
    <row r="674" spans="2:2" ht="17.25" customHeight="1">
      <c r="B674" s="14"/>
    </row>
    <row r="675" spans="2:2" ht="17.25" customHeight="1">
      <c r="B675" s="14"/>
    </row>
    <row r="676" spans="2:2" ht="17.25" customHeight="1">
      <c r="B676" s="14"/>
    </row>
    <row r="677" spans="2:2" ht="17.25" customHeight="1">
      <c r="B677" s="14"/>
    </row>
    <row r="678" spans="2:2" ht="17.25" customHeight="1">
      <c r="B678" s="14"/>
    </row>
    <row r="679" spans="2:2" ht="17.25" customHeight="1">
      <c r="B679" s="14"/>
    </row>
    <row r="680" spans="2:2" ht="17.25" customHeight="1">
      <c r="B680" s="14"/>
    </row>
    <row r="681" spans="2:2" ht="17.25" customHeight="1">
      <c r="B681" s="14"/>
    </row>
    <row r="682" spans="2:2" ht="17.25" customHeight="1">
      <c r="B682" s="14"/>
    </row>
    <row r="683" spans="2:2" ht="17.25" customHeight="1">
      <c r="B683" s="14"/>
    </row>
    <row r="684" spans="2:2" ht="17.25" customHeight="1">
      <c r="B684" s="14"/>
    </row>
    <row r="685" spans="2:2" ht="17.25" customHeight="1">
      <c r="B685" s="14"/>
    </row>
    <row r="686" spans="2:2" ht="17.25" customHeight="1">
      <c r="B686" s="14"/>
    </row>
    <row r="687" spans="2:2" ht="17.25" customHeight="1">
      <c r="B687" s="14"/>
    </row>
    <row r="688" spans="2:2" ht="17.25" customHeight="1">
      <c r="B688" s="14"/>
    </row>
    <row r="689" spans="2:2" ht="17.25" customHeight="1">
      <c r="B689" s="14"/>
    </row>
    <row r="690" spans="2:2" ht="17.25" customHeight="1">
      <c r="B690" s="14"/>
    </row>
    <row r="691" spans="2:2" ht="17.25" customHeight="1">
      <c r="B691" s="14"/>
    </row>
    <row r="692" spans="2:2" ht="17.25" customHeight="1">
      <c r="B692" s="14"/>
    </row>
    <row r="693" spans="2:2" ht="17.25" customHeight="1">
      <c r="B693" s="14"/>
    </row>
    <row r="694" spans="2:2" ht="17.25" customHeight="1">
      <c r="B694" s="14"/>
    </row>
    <row r="695" spans="2:2" ht="17.25" customHeight="1">
      <c r="B695" s="14"/>
    </row>
    <row r="696" spans="2:2" ht="17.25" customHeight="1">
      <c r="B696" s="14"/>
    </row>
    <row r="697" spans="2:2" ht="17.25" customHeight="1">
      <c r="B697" s="14"/>
    </row>
    <row r="698" spans="2:2" ht="17.25" customHeight="1">
      <c r="B698" s="14"/>
    </row>
    <row r="699" spans="2:2" ht="17.25" customHeight="1">
      <c r="B699" s="14"/>
    </row>
    <row r="700" spans="2:2" ht="17.25" customHeight="1">
      <c r="B700" s="14"/>
    </row>
    <row r="701" spans="2:2" ht="17.25" customHeight="1">
      <c r="B701" s="14"/>
    </row>
    <row r="702" spans="2:2" ht="17.25" customHeight="1">
      <c r="B702" s="14"/>
    </row>
    <row r="703" spans="2:2" ht="17.25" customHeight="1">
      <c r="B703" s="14"/>
    </row>
    <row r="704" spans="2:2" ht="17.25" customHeight="1">
      <c r="B704" s="14"/>
    </row>
    <row r="705" spans="2:2" ht="17.25" customHeight="1">
      <c r="B705" s="14"/>
    </row>
    <row r="706" spans="2:2" ht="17.25" customHeight="1">
      <c r="B706" s="14"/>
    </row>
    <row r="707" spans="2:2" ht="17.25" customHeight="1">
      <c r="B707" s="14"/>
    </row>
    <row r="708" spans="2:2" ht="17.25" customHeight="1">
      <c r="B708" s="14"/>
    </row>
    <row r="709" spans="2:2" ht="17.25" customHeight="1">
      <c r="B709" s="14"/>
    </row>
    <row r="710" spans="2:2" ht="17.25" customHeight="1">
      <c r="B710" s="14"/>
    </row>
    <row r="711" spans="2:2" ht="17.25" customHeight="1">
      <c r="B711" s="14"/>
    </row>
    <row r="712" spans="2:2" ht="17.25" customHeight="1">
      <c r="B712" s="14"/>
    </row>
    <row r="713" spans="2:2" ht="17.25" customHeight="1">
      <c r="B713" s="14"/>
    </row>
    <row r="714" spans="2:2" ht="17.25" customHeight="1">
      <c r="B714" s="14"/>
    </row>
    <row r="715" spans="2:2" ht="17.25" customHeight="1">
      <c r="B715" s="14"/>
    </row>
    <row r="716" spans="2:2" ht="17.25" customHeight="1">
      <c r="B716" s="14"/>
    </row>
    <row r="717" spans="2:2" ht="17.25" customHeight="1">
      <c r="B717" s="14"/>
    </row>
    <row r="718" spans="2:2" ht="17.25" customHeight="1">
      <c r="B718" s="14"/>
    </row>
    <row r="719" spans="2:2" ht="17.25" customHeight="1">
      <c r="B719" s="14"/>
    </row>
    <row r="720" spans="2:2" ht="17.25" customHeight="1">
      <c r="B720" s="14"/>
    </row>
    <row r="721" spans="2:2" ht="17.25" customHeight="1">
      <c r="B721" s="14"/>
    </row>
    <row r="722" spans="2:2" ht="17.25" customHeight="1">
      <c r="B722" s="14"/>
    </row>
    <row r="723" spans="2:2" ht="17.25" customHeight="1">
      <c r="B723" s="14"/>
    </row>
    <row r="724" spans="2:2" ht="17.25" customHeight="1">
      <c r="B724" s="14"/>
    </row>
    <row r="725" spans="2:2" ht="17.25" customHeight="1">
      <c r="B725" s="14"/>
    </row>
    <row r="726" spans="2:2" ht="17.25" customHeight="1">
      <c r="B726" s="14"/>
    </row>
    <row r="727" spans="2:2" ht="17.25" customHeight="1">
      <c r="B727" s="14"/>
    </row>
    <row r="728" spans="2:2" ht="17.25" customHeight="1">
      <c r="B728" s="14"/>
    </row>
    <row r="729" spans="2:2" ht="17.25" customHeight="1">
      <c r="B729" s="14"/>
    </row>
    <row r="730" spans="2:2" ht="17.25" customHeight="1">
      <c r="B730" s="14"/>
    </row>
    <row r="731" spans="2:2" ht="17.25" customHeight="1">
      <c r="B731" s="14"/>
    </row>
    <row r="732" spans="2:2" ht="17.25" customHeight="1">
      <c r="B732" s="14"/>
    </row>
    <row r="733" spans="2:2" ht="17.25" customHeight="1">
      <c r="B733" s="14"/>
    </row>
    <row r="734" spans="2:2" ht="17.25" customHeight="1">
      <c r="B734" s="14"/>
    </row>
    <row r="735" spans="2:2" ht="17.25" customHeight="1">
      <c r="B735" s="14"/>
    </row>
    <row r="736" spans="2:2" ht="17.25" customHeight="1">
      <c r="B736" s="14"/>
    </row>
    <row r="737" spans="2:2" ht="17.25" customHeight="1">
      <c r="B737" s="14"/>
    </row>
    <row r="738" spans="2:2" ht="17.25" customHeight="1">
      <c r="B738" s="14"/>
    </row>
    <row r="739" spans="2:2" ht="17.25" customHeight="1">
      <c r="B739" s="14"/>
    </row>
    <row r="740" spans="2:2" ht="17.25" customHeight="1">
      <c r="B740" s="14"/>
    </row>
    <row r="741" spans="2:2" ht="17.25" customHeight="1">
      <c r="B741" s="14"/>
    </row>
    <row r="742" spans="2:2" ht="17.25" customHeight="1">
      <c r="B742" s="14"/>
    </row>
    <row r="743" spans="2:2" ht="17.25" customHeight="1">
      <c r="B743" s="14"/>
    </row>
    <row r="744" spans="2:2" ht="17.25" customHeight="1">
      <c r="B744" s="14"/>
    </row>
    <row r="745" spans="2:2" ht="17.25" customHeight="1">
      <c r="B745" s="14"/>
    </row>
    <row r="746" spans="2:2" ht="17.25" customHeight="1">
      <c r="B746" s="14"/>
    </row>
    <row r="747" spans="2:2" ht="17.25" customHeight="1">
      <c r="B747" s="14"/>
    </row>
    <row r="748" spans="2:2" ht="17.25" customHeight="1">
      <c r="B748" s="14"/>
    </row>
    <row r="749" spans="2:2" ht="17.25" customHeight="1">
      <c r="B749" s="14"/>
    </row>
    <row r="750" spans="2:2" ht="17.25" customHeight="1">
      <c r="B750" s="14"/>
    </row>
    <row r="751" spans="2:2" ht="17.25" customHeight="1">
      <c r="B751" s="14"/>
    </row>
    <row r="752" spans="2:2" ht="17.25" customHeight="1">
      <c r="B752" s="14"/>
    </row>
    <row r="753" spans="2:2" ht="17.25" customHeight="1">
      <c r="B753" s="14"/>
    </row>
    <row r="754" spans="2:2" ht="17.25" customHeight="1">
      <c r="B754" s="14"/>
    </row>
    <row r="755" spans="2:2" ht="17.25" customHeight="1">
      <c r="B755" s="14"/>
    </row>
    <row r="756" spans="2:2" ht="17.25" customHeight="1">
      <c r="B756" s="14"/>
    </row>
    <row r="757" spans="2:2" ht="17.25" customHeight="1">
      <c r="B757" s="14"/>
    </row>
    <row r="758" spans="2:2" ht="17.25" customHeight="1">
      <c r="B758" s="14"/>
    </row>
    <row r="759" spans="2:2" ht="17.25" customHeight="1">
      <c r="B759" s="14"/>
    </row>
    <row r="760" spans="2:2" ht="17.25" customHeight="1">
      <c r="B760" s="14"/>
    </row>
    <row r="761" spans="2:2" ht="17.25" customHeight="1">
      <c r="B761" s="14"/>
    </row>
    <row r="762" spans="2:2" ht="17.25" customHeight="1">
      <c r="B762" s="14"/>
    </row>
    <row r="763" spans="2:2" ht="17.25" customHeight="1">
      <c r="B763" s="14"/>
    </row>
    <row r="764" spans="2:2" ht="17.25" customHeight="1">
      <c r="B764" s="14"/>
    </row>
    <row r="765" spans="2:2" ht="17.25" customHeight="1">
      <c r="B765" s="14"/>
    </row>
    <row r="766" spans="2:2" ht="17.25" customHeight="1">
      <c r="B766" s="14"/>
    </row>
    <row r="767" spans="2:2" ht="17.25" customHeight="1">
      <c r="B767" s="14"/>
    </row>
    <row r="768" spans="2:2" ht="17.25" customHeight="1">
      <c r="B768" s="14"/>
    </row>
    <row r="769" spans="2:2" ht="17.25" customHeight="1">
      <c r="B769" s="14"/>
    </row>
    <row r="770" spans="2:2" ht="17.25" customHeight="1">
      <c r="B770" s="14"/>
    </row>
    <row r="771" spans="2:2" ht="17.25" customHeight="1">
      <c r="B771" s="14"/>
    </row>
    <row r="772" spans="2:2" ht="17.25" customHeight="1">
      <c r="B772" s="14"/>
    </row>
    <row r="773" spans="2:2" ht="17.25" customHeight="1">
      <c r="B773" s="14"/>
    </row>
    <row r="774" spans="2:2" ht="17.25" customHeight="1">
      <c r="B774" s="14"/>
    </row>
    <row r="775" spans="2:2" ht="17.25" customHeight="1">
      <c r="B775" s="14"/>
    </row>
    <row r="776" spans="2:2" ht="17.25" customHeight="1">
      <c r="B776" s="14"/>
    </row>
    <row r="777" spans="2:2" ht="17.25" customHeight="1">
      <c r="B777" s="14"/>
    </row>
    <row r="778" spans="2:2" ht="17.25" customHeight="1">
      <c r="B778" s="14"/>
    </row>
    <row r="779" spans="2:2" ht="17.25" customHeight="1">
      <c r="B779" s="14"/>
    </row>
    <row r="780" spans="2:2" ht="17.25" customHeight="1">
      <c r="B780" s="14"/>
    </row>
    <row r="781" spans="2:2" ht="17.25" customHeight="1">
      <c r="B781" s="14"/>
    </row>
    <row r="782" spans="2:2" ht="17.25" customHeight="1">
      <c r="B782" s="14"/>
    </row>
    <row r="783" spans="2:2" ht="17.25" customHeight="1">
      <c r="B783" s="14"/>
    </row>
    <row r="784" spans="2:2" ht="17.25" customHeight="1">
      <c r="B784" s="14"/>
    </row>
    <row r="785" spans="2:2" ht="17.25" customHeight="1">
      <c r="B785" s="14"/>
    </row>
    <row r="786" spans="2:2" ht="17.25" customHeight="1">
      <c r="B786" s="14"/>
    </row>
    <row r="787" spans="2:2" ht="17.25" customHeight="1">
      <c r="B787" s="14"/>
    </row>
    <row r="788" spans="2:2" ht="17.25" customHeight="1">
      <c r="B788" s="14"/>
    </row>
    <row r="789" spans="2:2" ht="17.25" customHeight="1">
      <c r="B789" s="14"/>
    </row>
    <row r="790" spans="2:2" ht="17.25" customHeight="1">
      <c r="B790" s="14"/>
    </row>
    <row r="791" spans="2:2" ht="17.25" customHeight="1">
      <c r="B791" s="14"/>
    </row>
    <row r="792" spans="2:2" ht="17.25" customHeight="1">
      <c r="B792" s="14"/>
    </row>
    <row r="793" spans="2:2" ht="17.25" customHeight="1">
      <c r="B793" s="14"/>
    </row>
    <row r="794" spans="2:2" ht="17.25" customHeight="1">
      <c r="B794" s="14"/>
    </row>
    <row r="795" spans="2:2" ht="17.25" customHeight="1">
      <c r="B795" s="14"/>
    </row>
    <row r="796" spans="2:2" ht="17.25" customHeight="1">
      <c r="B796" s="14"/>
    </row>
    <row r="797" spans="2:2" ht="17.25" customHeight="1">
      <c r="B797" s="14"/>
    </row>
    <row r="798" spans="2:2" ht="17.25" customHeight="1">
      <c r="B798" s="14"/>
    </row>
    <row r="799" spans="2:2" ht="17.25" customHeight="1">
      <c r="B799" s="14"/>
    </row>
    <row r="800" spans="2:2" ht="17.25" customHeight="1">
      <c r="B800" s="14"/>
    </row>
    <row r="801" spans="2:2" ht="17.25" customHeight="1">
      <c r="B801" s="14"/>
    </row>
    <row r="802" spans="2:2" ht="17.25" customHeight="1">
      <c r="B802" s="14"/>
    </row>
    <row r="803" spans="2:2" ht="17.25" customHeight="1">
      <c r="B803" s="14"/>
    </row>
    <row r="804" spans="2:2" ht="17.25" customHeight="1">
      <c r="B804" s="14"/>
    </row>
    <row r="805" spans="2:2" ht="17.25" customHeight="1">
      <c r="B805" s="14"/>
    </row>
    <row r="806" spans="2:2" ht="17.25" customHeight="1">
      <c r="B806" s="14"/>
    </row>
    <row r="807" spans="2:2" ht="17.25" customHeight="1">
      <c r="B807" s="14"/>
    </row>
    <row r="808" spans="2:2" ht="17.25" customHeight="1">
      <c r="B808" s="14"/>
    </row>
    <row r="809" spans="2:2" ht="17.25" customHeight="1">
      <c r="B809" s="14"/>
    </row>
    <row r="810" spans="2:2" ht="17.25" customHeight="1">
      <c r="B810" s="14"/>
    </row>
    <row r="811" spans="2:2" ht="17.25" customHeight="1">
      <c r="B811" s="14"/>
    </row>
    <row r="812" spans="2:2" ht="17.25" customHeight="1">
      <c r="B812" s="14"/>
    </row>
    <row r="813" spans="2:2" ht="17.25" customHeight="1">
      <c r="B813" s="14"/>
    </row>
    <row r="814" spans="2:2" ht="17.25" customHeight="1">
      <c r="B814" s="14"/>
    </row>
    <row r="815" spans="2:2" ht="17.25" customHeight="1">
      <c r="B815" s="14"/>
    </row>
    <row r="816" spans="2:2" ht="17.25" customHeight="1">
      <c r="B816" s="14"/>
    </row>
    <row r="817" spans="2:2" ht="17.25" customHeight="1">
      <c r="B817" s="14"/>
    </row>
    <row r="818" spans="2:2" ht="17.25" customHeight="1">
      <c r="B818" s="14"/>
    </row>
    <row r="819" spans="2:2" ht="17.25" customHeight="1">
      <c r="B819" s="14"/>
    </row>
    <row r="820" spans="2:2" ht="17.25" customHeight="1">
      <c r="B820" s="14"/>
    </row>
    <row r="821" spans="2:2" ht="17.25" customHeight="1">
      <c r="B821" s="14"/>
    </row>
    <row r="822" spans="2:2" ht="17.25" customHeight="1">
      <c r="B822" s="14"/>
    </row>
    <row r="823" spans="2:2" ht="17.25" customHeight="1">
      <c r="B823" s="14"/>
    </row>
    <row r="824" spans="2:2" ht="17.25" customHeight="1">
      <c r="B824" s="14"/>
    </row>
    <row r="825" spans="2:2" ht="17.25" customHeight="1">
      <c r="B825" s="14"/>
    </row>
    <row r="826" spans="2:2" ht="17.25" customHeight="1">
      <c r="B826" s="14"/>
    </row>
    <row r="827" spans="2:2" ht="17.25" customHeight="1">
      <c r="B827" s="14"/>
    </row>
    <row r="828" spans="2:2" ht="17.25" customHeight="1">
      <c r="B828" s="14"/>
    </row>
    <row r="829" spans="2:2" ht="17.25" customHeight="1">
      <c r="B829" s="14"/>
    </row>
    <row r="830" spans="2:2" ht="17.25" customHeight="1">
      <c r="B830" s="14"/>
    </row>
    <row r="831" spans="2:2" ht="17.25" customHeight="1">
      <c r="B831" s="14"/>
    </row>
    <row r="832" spans="2:2" ht="17.25" customHeight="1">
      <c r="B832" s="14"/>
    </row>
    <row r="833" spans="2:2" ht="17.25" customHeight="1">
      <c r="B833" s="14"/>
    </row>
    <row r="834" spans="2:2" ht="17.25" customHeight="1">
      <c r="B834" s="14"/>
    </row>
    <row r="835" spans="2:2" ht="17.25" customHeight="1">
      <c r="B835" s="14"/>
    </row>
    <row r="836" spans="2:2" ht="17.25" customHeight="1">
      <c r="B836" s="14"/>
    </row>
    <row r="837" spans="2:2" ht="17.25" customHeight="1">
      <c r="B837" s="14"/>
    </row>
    <row r="838" spans="2:2" ht="17.25" customHeight="1">
      <c r="B838" s="14"/>
    </row>
    <row r="839" spans="2:2" ht="17.25" customHeight="1">
      <c r="B839" s="14"/>
    </row>
    <row r="840" spans="2:2" ht="17.25" customHeight="1">
      <c r="B840" s="14"/>
    </row>
    <row r="841" spans="2:2" ht="17.25" customHeight="1">
      <c r="B841" s="14"/>
    </row>
    <row r="842" spans="2:2" ht="17.25" customHeight="1">
      <c r="B842" s="14"/>
    </row>
    <row r="843" spans="2:2" ht="17.25" customHeight="1">
      <c r="B843" s="14"/>
    </row>
    <row r="844" spans="2:2" ht="17.25" customHeight="1">
      <c r="B844" s="14"/>
    </row>
    <row r="845" spans="2:2" ht="17.25" customHeight="1">
      <c r="B845" s="14"/>
    </row>
    <row r="846" spans="2:2" ht="17.25" customHeight="1">
      <c r="B846" s="14"/>
    </row>
    <row r="847" spans="2:2" ht="17.25" customHeight="1">
      <c r="B847" s="14"/>
    </row>
    <row r="848" spans="2:2" ht="17.25" customHeight="1">
      <c r="B848" s="14"/>
    </row>
    <row r="849" spans="2:2" ht="17.25" customHeight="1">
      <c r="B849" s="14"/>
    </row>
    <row r="850" spans="2:2" ht="17.25" customHeight="1">
      <c r="B850" s="14"/>
    </row>
    <row r="851" spans="2:2" ht="17.25" customHeight="1">
      <c r="B851" s="14"/>
    </row>
    <row r="852" spans="2:2" ht="17.25" customHeight="1">
      <c r="B852" s="14"/>
    </row>
    <row r="853" spans="2:2" ht="17.25" customHeight="1">
      <c r="B853" s="14"/>
    </row>
    <row r="854" spans="2:2" ht="17.25" customHeight="1">
      <c r="B854" s="14"/>
    </row>
    <row r="855" spans="2:2" ht="17.25" customHeight="1">
      <c r="B855" s="14"/>
    </row>
    <row r="856" spans="2:2" ht="17.25" customHeight="1">
      <c r="B856" s="14"/>
    </row>
    <row r="857" spans="2:2" ht="17.25" customHeight="1">
      <c r="B857" s="14"/>
    </row>
    <row r="858" spans="2:2" ht="17.25" customHeight="1">
      <c r="B858" s="14"/>
    </row>
    <row r="859" spans="2:2" ht="17.25" customHeight="1">
      <c r="B859" s="14"/>
    </row>
    <row r="860" spans="2:2" ht="17.25" customHeight="1">
      <c r="B860" s="14"/>
    </row>
    <row r="861" spans="2:2" ht="17.25" customHeight="1">
      <c r="B861" s="14"/>
    </row>
    <row r="862" spans="2:2" ht="17.25" customHeight="1">
      <c r="B862" s="14"/>
    </row>
    <row r="863" spans="2:2" ht="17.25" customHeight="1">
      <c r="B863" s="14"/>
    </row>
    <row r="864" spans="2:2" ht="17.25" customHeight="1">
      <c r="B864" s="14"/>
    </row>
    <row r="865" spans="2:2" ht="17.25" customHeight="1">
      <c r="B865" s="14"/>
    </row>
    <row r="866" spans="2:2" ht="17.25" customHeight="1">
      <c r="B866" s="14"/>
    </row>
    <row r="867" spans="2:2" ht="17.25" customHeight="1">
      <c r="B867" s="14"/>
    </row>
    <row r="868" spans="2:2" ht="17.25" customHeight="1">
      <c r="B868" s="14"/>
    </row>
    <row r="869" spans="2:2" ht="17.25" customHeight="1">
      <c r="B869" s="14"/>
    </row>
    <row r="870" spans="2:2" ht="17.25" customHeight="1">
      <c r="B870" s="14"/>
    </row>
    <row r="871" spans="2:2" ht="17.25" customHeight="1">
      <c r="B871" s="14"/>
    </row>
    <row r="872" spans="2:2" ht="17.25" customHeight="1">
      <c r="B872" s="14"/>
    </row>
    <row r="873" spans="2:2" ht="17.25" customHeight="1">
      <c r="B873" s="14"/>
    </row>
    <row r="874" spans="2:2" ht="17.25" customHeight="1">
      <c r="B874" s="14"/>
    </row>
    <row r="875" spans="2:2" ht="17.25" customHeight="1">
      <c r="B875" s="14"/>
    </row>
    <row r="876" spans="2:2" ht="17.25" customHeight="1">
      <c r="B876" s="14"/>
    </row>
    <row r="877" spans="2:2" ht="17.25" customHeight="1">
      <c r="B877" s="14"/>
    </row>
    <row r="878" spans="2:2" ht="17.25" customHeight="1">
      <c r="B878" s="14"/>
    </row>
    <row r="879" spans="2:2" ht="17.25" customHeight="1">
      <c r="B879" s="14"/>
    </row>
    <row r="880" spans="2:2" ht="17.25" customHeight="1">
      <c r="B880" s="14"/>
    </row>
    <row r="881" spans="2:2" ht="17.25" customHeight="1">
      <c r="B881" s="14"/>
    </row>
    <row r="882" spans="2:2" ht="17.25" customHeight="1">
      <c r="B882" s="14"/>
    </row>
    <row r="883" spans="2:2" ht="17.25" customHeight="1">
      <c r="B883" s="14"/>
    </row>
    <row r="884" spans="2:2" ht="17.25" customHeight="1">
      <c r="B884" s="14"/>
    </row>
    <row r="885" spans="2:2" ht="17.25" customHeight="1">
      <c r="B885" s="14"/>
    </row>
    <row r="886" spans="2:2" ht="17.25" customHeight="1">
      <c r="B886" s="14"/>
    </row>
    <row r="887" spans="2:2" ht="17.25" customHeight="1">
      <c r="B887" s="14"/>
    </row>
    <row r="888" spans="2:2" ht="17.25" customHeight="1">
      <c r="B888" s="14"/>
    </row>
    <row r="889" spans="2:2" ht="17.25" customHeight="1">
      <c r="B889" s="14"/>
    </row>
    <row r="890" spans="2:2" ht="17.25" customHeight="1">
      <c r="B890" s="14"/>
    </row>
    <row r="891" spans="2:2" ht="17.25" customHeight="1">
      <c r="B891" s="14"/>
    </row>
    <row r="892" spans="2:2" ht="17.25" customHeight="1">
      <c r="B892" s="14"/>
    </row>
    <row r="893" spans="2:2" ht="17.25" customHeight="1">
      <c r="B893" s="14"/>
    </row>
    <row r="894" spans="2:2" ht="17.25" customHeight="1">
      <c r="B894" s="14"/>
    </row>
    <row r="895" spans="2:2" ht="17.25" customHeight="1">
      <c r="B895" s="14"/>
    </row>
    <row r="896" spans="2:2" ht="17.25" customHeight="1">
      <c r="B896" s="14"/>
    </row>
    <row r="897" spans="2:2" ht="17.25" customHeight="1">
      <c r="B897" s="14"/>
    </row>
    <row r="898" spans="2:2" ht="17.25" customHeight="1">
      <c r="B898" s="14"/>
    </row>
    <row r="899" spans="2:2" ht="17.25" customHeight="1">
      <c r="B899" s="14"/>
    </row>
    <row r="900" spans="2:2" ht="17.25" customHeight="1">
      <c r="B900" s="14"/>
    </row>
    <row r="901" spans="2:2" ht="17.25" customHeight="1">
      <c r="B901" s="14"/>
    </row>
    <row r="902" spans="2:2" ht="17.25" customHeight="1">
      <c r="B902" s="14"/>
    </row>
    <row r="903" spans="2:2" ht="17.25" customHeight="1">
      <c r="B903" s="14"/>
    </row>
    <row r="904" spans="2:2" ht="17.25" customHeight="1">
      <c r="B904" s="14"/>
    </row>
    <row r="905" spans="2:2" ht="17.25" customHeight="1">
      <c r="B905" s="14"/>
    </row>
    <row r="906" spans="2:2" ht="17.25" customHeight="1">
      <c r="B906" s="14"/>
    </row>
    <row r="907" spans="2:2" ht="17.25" customHeight="1">
      <c r="B907" s="14"/>
    </row>
    <row r="908" spans="2:2" ht="17.25" customHeight="1">
      <c r="B908" s="14"/>
    </row>
    <row r="909" spans="2:2" ht="17.25" customHeight="1">
      <c r="B909" s="14"/>
    </row>
    <row r="910" spans="2:2" ht="17.25" customHeight="1">
      <c r="B910" s="14"/>
    </row>
    <row r="911" spans="2:2" ht="17.25" customHeight="1">
      <c r="B911" s="14"/>
    </row>
    <row r="912" spans="2:2" ht="17.25" customHeight="1">
      <c r="B912" s="14"/>
    </row>
    <row r="913" spans="2:2" ht="17.25" customHeight="1">
      <c r="B913" s="14"/>
    </row>
    <row r="914" spans="2:2" ht="17.25" customHeight="1">
      <c r="B914" s="14"/>
    </row>
    <row r="915" spans="2:2" ht="17.25" customHeight="1">
      <c r="B915" s="14"/>
    </row>
    <row r="916" spans="2:2" ht="17.25" customHeight="1">
      <c r="B916" s="14"/>
    </row>
    <row r="917" spans="2:2" ht="17.25" customHeight="1">
      <c r="B917" s="14"/>
    </row>
    <row r="918" spans="2:2" ht="17.25" customHeight="1">
      <c r="B918" s="14"/>
    </row>
    <row r="919" spans="2:2" ht="17.25" customHeight="1">
      <c r="B919" s="14"/>
    </row>
    <row r="920" spans="2:2" ht="17.25" customHeight="1">
      <c r="B920" s="14"/>
    </row>
    <row r="921" spans="2:2" ht="17.25" customHeight="1">
      <c r="B921" s="14"/>
    </row>
    <row r="922" spans="2:2" ht="17.25" customHeight="1">
      <c r="B922" s="14"/>
    </row>
    <row r="923" spans="2:2" ht="17.25" customHeight="1">
      <c r="B923" s="14"/>
    </row>
    <row r="924" spans="2:2" ht="17.25" customHeight="1">
      <c r="B924" s="14"/>
    </row>
    <row r="925" spans="2:2" ht="17.25" customHeight="1">
      <c r="B925" s="14"/>
    </row>
    <row r="926" spans="2:2" ht="17.25" customHeight="1">
      <c r="B926" s="14"/>
    </row>
    <row r="927" spans="2:2" ht="17.25" customHeight="1">
      <c r="B927" s="14"/>
    </row>
    <row r="928" spans="2:2" ht="17.25" customHeight="1">
      <c r="B928" s="14"/>
    </row>
    <row r="929" spans="2:2" ht="17.25" customHeight="1">
      <c r="B929" s="14"/>
    </row>
    <row r="930" spans="2:2" ht="17.25" customHeight="1">
      <c r="B930" s="14"/>
    </row>
    <row r="931" spans="2:2" ht="17.25" customHeight="1">
      <c r="B931" s="14"/>
    </row>
    <row r="932" spans="2:2" ht="17.25" customHeight="1">
      <c r="B932" s="14"/>
    </row>
    <row r="933" spans="2:2" ht="17.25" customHeight="1">
      <c r="B933" s="14"/>
    </row>
    <row r="934" spans="2:2" ht="17.25" customHeight="1">
      <c r="B934" s="14"/>
    </row>
    <row r="935" spans="2:2" ht="17.25" customHeight="1">
      <c r="B935" s="14"/>
    </row>
    <row r="936" spans="2:2" ht="17.25" customHeight="1">
      <c r="B936" s="14"/>
    </row>
    <row r="937" spans="2:2" ht="17.25" customHeight="1">
      <c r="B937" s="14"/>
    </row>
    <row r="938" spans="2:2" ht="17.25" customHeight="1">
      <c r="B938" s="14"/>
    </row>
    <row r="939" spans="2:2" ht="17.25" customHeight="1">
      <c r="B939" s="14"/>
    </row>
    <row r="940" spans="2:2" ht="17.25" customHeight="1">
      <c r="B940" s="14"/>
    </row>
    <row r="941" spans="2:2" ht="17.25" customHeight="1">
      <c r="B941" s="14"/>
    </row>
    <row r="942" spans="2:2" ht="17.25" customHeight="1">
      <c r="B942" s="14"/>
    </row>
    <row r="943" spans="2:2" ht="17.25" customHeight="1">
      <c r="B943" s="14"/>
    </row>
    <row r="944" spans="2:2" ht="17.25" customHeight="1">
      <c r="B944" s="14"/>
    </row>
    <row r="945" spans="2:2" ht="17.25" customHeight="1">
      <c r="B945" s="14"/>
    </row>
    <row r="946" spans="2:2" ht="17.25" customHeight="1">
      <c r="B946" s="14"/>
    </row>
    <row r="947" spans="2:2" ht="17.25" customHeight="1">
      <c r="B947" s="14"/>
    </row>
    <row r="948" spans="2:2" ht="17.25" customHeight="1">
      <c r="B948" s="14"/>
    </row>
    <row r="949" spans="2:2" ht="17.25" customHeight="1">
      <c r="B949" s="14"/>
    </row>
    <row r="950" spans="2:2" ht="17.25" customHeight="1">
      <c r="B950" s="14"/>
    </row>
    <row r="951" spans="2:2" ht="17.25" customHeight="1">
      <c r="B951" s="14"/>
    </row>
    <row r="952" spans="2:2" ht="17.25" customHeight="1">
      <c r="B952" s="14"/>
    </row>
    <row r="953" spans="2:2" ht="17.25" customHeight="1">
      <c r="B953" s="14"/>
    </row>
    <row r="954" spans="2:2" ht="17.25" customHeight="1">
      <c r="B954" s="14"/>
    </row>
    <row r="955" spans="2:2" ht="17.25" customHeight="1">
      <c r="B955" s="14"/>
    </row>
    <row r="956" spans="2:2" ht="17.25" customHeight="1">
      <c r="B956" s="14"/>
    </row>
    <row r="957" spans="2:2" ht="17.25" customHeight="1">
      <c r="B957" s="14"/>
    </row>
    <row r="958" spans="2:2" ht="17.25" customHeight="1">
      <c r="B958" s="14"/>
    </row>
    <row r="959" spans="2:2" ht="17.25" customHeight="1">
      <c r="B959" s="14"/>
    </row>
    <row r="960" spans="2:2" ht="17.25" customHeight="1">
      <c r="B960" s="14"/>
    </row>
    <row r="961" spans="2:2" ht="17.25" customHeight="1">
      <c r="B961" s="14"/>
    </row>
    <row r="962" spans="2:2" ht="17.25" customHeight="1">
      <c r="B962" s="14"/>
    </row>
    <row r="963" spans="2:2" ht="17.25" customHeight="1">
      <c r="B963" s="14"/>
    </row>
    <row r="964" spans="2:2" ht="17.25" customHeight="1">
      <c r="B964" s="14"/>
    </row>
    <row r="965" spans="2:2" ht="17.25" customHeight="1">
      <c r="B965" s="14"/>
    </row>
    <row r="966" spans="2:2" ht="17.25" customHeight="1">
      <c r="B966" s="14"/>
    </row>
    <row r="967" spans="2:2" ht="17.25" customHeight="1">
      <c r="B967" s="14"/>
    </row>
    <row r="968" spans="2:2" ht="17.25" customHeight="1">
      <c r="B968" s="14"/>
    </row>
    <row r="969" spans="2:2" ht="17.25" customHeight="1">
      <c r="B969" s="14"/>
    </row>
    <row r="970" spans="2:2" ht="17.25" customHeight="1">
      <c r="B970" s="14"/>
    </row>
    <row r="971" spans="2:2" ht="17.25" customHeight="1">
      <c r="B971" s="14"/>
    </row>
    <row r="972" spans="2:2" ht="17.25" customHeight="1">
      <c r="B972" s="14"/>
    </row>
    <row r="973" spans="2:2" ht="17.25" customHeight="1">
      <c r="B973" s="14"/>
    </row>
    <row r="974" spans="2:2" ht="17.25" customHeight="1">
      <c r="B974" s="14"/>
    </row>
    <row r="975" spans="2:2" ht="17.25" customHeight="1">
      <c r="B975" s="14"/>
    </row>
    <row r="976" spans="2:2" ht="17.25" customHeight="1">
      <c r="B976" s="14"/>
    </row>
    <row r="977" spans="2:2" ht="17.25" customHeight="1">
      <c r="B977" s="14"/>
    </row>
    <row r="978" spans="2:2" ht="17.25" customHeight="1">
      <c r="B978" s="14"/>
    </row>
    <row r="979" spans="2:2" ht="17.25" customHeight="1">
      <c r="B979" s="14"/>
    </row>
    <row r="980" spans="2:2" ht="17.25" customHeight="1">
      <c r="B980" s="14"/>
    </row>
    <row r="981" spans="2:2" ht="17.25" customHeight="1">
      <c r="B981" s="14"/>
    </row>
    <row r="982" spans="2:2" ht="17.25" customHeight="1">
      <c r="B982" s="14"/>
    </row>
    <row r="983" spans="2:2" ht="17.25" customHeight="1">
      <c r="B983" s="14"/>
    </row>
    <row r="984" spans="2:2" ht="17.25" customHeight="1">
      <c r="B984" s="14"/>
    </row>
    <row r="985" spans="2:2" ht="17.25" customHeight="1">
      <c r="B985" s="14"/>
    </row>
    <row r="986" spans="2:2" ht="17.25" customHeight="1">
      <c r="B986" s="14"/>
    </row>
    <row r="987" spans="2:2" ht="17.25" customHeight="1">
      <c r="B987" s="14"/>
    </row>
    <row r="988" spans="2:2" ht="17.25" customHeight="1">
      <c r="B988" s="14"/>
    </row>
    <row r="989" spans="2:2" ht="17.25" customHeight="1">
      <c r="B989" s="14"/>
    </row>
    <row r="990" spans="2:2" ht="17.25" customHeight="1">
      <c r="B990" s="14"/>
    </row>
    <row r="991" spans="2:2" ht="17.25" customHeight="1">
      <c r="B991" s="14"/>
    </row>
    <row r="992" spans="2:2" ht="17.25" customHeight="1">
      <c r="B992" s="14"/>
    </row>
    <row r="993" spans="2:2" ht="17.25" customHeight="1">
      <c r="B993" s="14"/>
    </row>
    <row r="994" spans="2:2" ht="17.25" customHeight="1">
      <c r="B994" s="14"/>
    </row>
    <row r="995" spans="2:2" ht="17.25" customHeight="1">
      <c r="B995" s="14"/>
    </row>
    <row r="996" spans="2:2" ht="17.25" customHeight="1">
      <c r="B996" s="14"/>
    </row>
    <row r="997" spans="2:2" ht="17.25" customHeight="1">
      <c r="B997" s="14"/>
    </row>
    <row r="998" spans="2:2" ht="17.25" customHeight="1">
      <c r="B998" s="14"/>
    </row>
    <row r="999" spans="2:2" ht="17.25" customHeight="1">
      <c r="B999" s="14"/>
    </row>
    <row r="1000" spans="2:2" ht="17.25" customHeight="1">
      <c r="B1000" s="14"/>
    </row>
  </sheetData>
  <mergeCells count="1">
    <mergeCell ref="A2:A35"/>
  </mergeCells>
  <phoneticPr fontId="11" type="noConversion"/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S1000"/>
  <sheetViews>
    <sheetView zoomScale="70" zoomScaleNormal="70" workbookViewId="0">
      <selection activeCell="B1" sqref="B1:CS34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97" width="15.59765625" customWidth="1"/>
  </cols>
  <sheetData>
    <row r="1" spans="1:97" ht="17.25" customHeight="1"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16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</row>
    <row r="2" spans="1:97" ht="17.25" customHeight="1">
      <c r="A2" s="102" t="s">
        <v>108</v>
      </c>
      <c r="B2" s="22" t="s">
        <v>65</v>
      </c>
      <c r="C2" s="23" t="s">
        <v>109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>
        <v>39821598</v>
      </c>
      <c r="AW2" s="20">
        <v>224523614</v>
      </c>
      <c r="AX2" s="20">
        <v>59132375</v>
      </c>
      <c r="AY2" s="20">
        <v>50358676</v>
      </c>
      <c r="AZ2" s="20">
        <v>193980725</v>
      </c>
      <c r="BA2" s="20">
        <v>49792747</v>
      </c>
      <c r="BB2" s="20">
        <v>42654484</v>
      </c>
      <c r="BC2" s="20">
        <v>289775000</v>
      </c>
      <c r="BD2" s="20">
        <v>111642526</v>
      </c>
      <c r="BE2" s="20" t="s">
        <v>67</v>
      </c>
      <c r="BF2" s="20">
        <v>47281912</v>
      </c>
      <c r="BG2" s="20">
        <v>113252878</v>
      </c>
      <c r="BH2" s="20">
        <v>120000000</v>
      </c>
      <c r="BI2" s="20">
        <v>59179953</v>
      </c>
      <c r="BJ2" s="20">
        <v>62569853</v>
      </c>
      <c r="BK2" s="20">
        <v>82514712</v>
      </c>
      <c r="BL2" s="20" t="s">
        <v>67</v>
      </c>
      <c r="BM2" s="20" t="s">
        <v>67</v>
      </c>
      <c r="BN2" s="20">
        <v>1641858</v>
      </c>
      <c r="BO2" s="20">
        <v>25382189</v>
      </c>
      <c r="BP2" s="20">
        <v>30986951</v>
      </c>
      <c r="BQ2" s="20">
        <v>14671770</v>
      </c>
      <c r="BR2" s="20" t="s">
        <v>67</v>
      </c>
      <c r="BS2" s="20">
        <v>130407299</v>
      </c>
      <c r="BT2" s="20">
        <v>23094628</v>
      </c>
      <c r="BU2" s="20" t="s">
        <v>67</v>
      </c>
      <c r="BV2" s="20" t="s">
        <v>67</v>
      </c>
      <c r="BW2" s="20">
        <v>130530804</v>
      </c>
      <c r="BX2" s="20">
        <v>54335740</v>
      </c>
      <c r="BY2" s="20">
        <v>17319797</v>
      </c>
      <c r="BZ2" s="20">
        <v>115169939</v>
      </c>
      <c r="CA2" s="20">
        <v>234579000</v>
      </c>
      <c r="CB2" s="20" t="s">
        <v>67</v>
      </c>
      <c r="CC2" s="20">
        <v>81114235</v>
      </c>
      <c r="CD2" s="20">
        <v>289912762</v>
      </c>
      <c r="CE2" s="20">
        <v>311234944</v>
      </c>
      <c r="CF2" s="20">
        <v>72385752</v>
      </c>
      <c r="CG2" s="20" t="s">
        <v>67</v>
      </c>
      <c r="CH2" s="20">
        <v>452687008</v>
      </c>
      <c r="CI2" s="20">
        <v>4040000</v>
      </c>
      <c r="CJ2" s="20">
        <v>100810743</v>
      </c>
      <c r="CK2" s="20">
        <v>39293252</v>
      </c>
      <c r="CL2" s="20">
        <v>54138430</v>
      </c>
      <c r="CM2" s="20">
        <v>29973510</v>
      </c>
      <c r="CN2" s="20">
        <v>319339702</v>
      </c>
      <c r="CO2" s="20">
        <v>56777003</v>
      </c>
      <c r="CP2" s="20">
        <v>310541547</v>
      </c>
      <c r="CQ2" s="20">
        <v>160580898</v>
      </c>
      <c r="CR2" s="20" t="s">
        <v>67</v>
      </c>
      <c r="CS2" s="20">
        <v>57401743</v>
      </c>
    </row>
    <row r="3" spans="1:97" ht="17.25" customHeight="1">
      <c r="A3" s="103"/>
      <c r="B3" s="24" t="s">
        <v>68</v>
      </c>
      <c r="C3" s="19" t="s">
        <v>17</v>
      </c>
      <c r="D3" s="20">
        <v>691329979</v>
      </c>
      <c r="E3" s="20">
        <v>467649931</v>
      </c>
      <c r="F3" s="20">
        <v>295397498</v>
      </c>
      <c r="G3" s="20">
        <v>624591806</v>
      </c>
      <c r="H3" s="20">
        <v>34452606</v>
      </c>
      <c r="I3" s="20">
        <v>970480853</v>
      </c>
      <c r="J3" s="20">
        <v>1350570591</v>
      </c>
      <c r="K3" s="20">
        <v>165600576</v>
      </c>
      <c r="L3" s="20">
        <v>550698378</v>
      </c>
      <c r="M3" s="20">
        <v>6360088</v>
      </c>
      <c r="N3" s="20">
        <v>93031488</v>
      </c>
      <c r="O3" s="20">
        <v>928042685</v>
      </c>
      <c r="P3" s="20">
        <v>345971910</v>
      </c>
      <c r="Q3" s="20">
        <v>365007101</v>
      </c>
      <c r="R3" s="20">
        <v>19087800</v>
      </c>
      <c r="S3" s="20">
        <v>177460467</v>
      </c>
      <c r="T3" s="20">
        <v>181175196</v>
      </c>
      <c r="U3" s="20">
        <v>26500000</v>
      </c>
      <c r="V3" s="20">
        <v>264721737</v>
      </c>
      <c r="W3" s="20">
        <v>90688830</v>
      </c>
      <c r="X3" s="20">
        <v>265297149</v>
      </c>
      <c r="Y3" s="20">
        <v>356482001</v>
      </c>
      <c r="Z3" s="20">
        <v>94806550</v>
      </c>
      <c r="AA3" s="20">
        <v>2977236</v>
      </c>
      <c r="AB3" s="20">
        <v>307409853</v>
      </c>
      <c r="AC3" s="20">
        <v>62602916</v>
      </c>
      <c r="AD3" s="20">
        <v>365469187</v>
      </c>
      <c r="AE3" s="20">
        <v>450965075</v>
      </c>
      <c r="AF3" s="20">
        <v>68998233</v>
      </c>
      <c r="AG3" s="20">
        <v>484414065</v>
      </c>
      <c r="AH3" s="20">
        <v>180305395</v>
      </c>
      <c r="AI3" s="20">
        <v>240922129</v>
      </c>
      <c r="AJ3" s="20">
        <v>65030736</v>
      </c>
      <c r="AK3" s="20">
        <v>373438079</v>
      </c>
      <c r="AL3" s="20">
        <v>302206501</v>
      </c>
      <c r="AM3" s="20">
        <v>80011923</v>
      </c>
      <c r="AN3" s="20">
        <v>44895451</v>
      </c>
      <c r="AO3" s="20">
        <v>207614520</v>
      </c>
      <c r="AP3" s="20">
        <v>180004590</v>
      </c>
      <c r="AQ3" s="20">
        <v>189719928</v>
      </c>
      <c r="AR3" s="20">
        <v>47235220</v>
      </c>
      <c r="AS3" s="20">
        <v>72891832</v>
      </c>
      <c r="AT3" s="20">
        <v>909712442</v>
      </c>
      <c r="AU3" s="20">
        <v>173078529</v>
      </c>
      <c r="AV3" s="20">
        <v>83031731</v>
      </c>
      <c r="AW3" s="20">
        <v>284064008</v>
      </c>
      <c r="AX3" s="20">
        <v>-22623013</v>
      </c>
      <c r="AY3" s="20">
        <v>2592500</v>
      </c>
      <c r="AZ3" s="20">
        <v>187898100</v>
      </c>
      <c r="BA3" s="20">
        <v>14654736</v>
      </c>
      <c r="BB3" s="20">
        <v>417682466</v>
      </c>
      <c r="BC3" s="20">
        <v>250580620</v>
      </c>
      <c r="BD3" s="20">
        <v>37817077</v>
      </c>
      <c r="BE3" s="20">
        <v>64623661</v>
      </c>
      <c r="BF3" s="20">
        <v>19646828</v>
      </c>
      <c r="BG3" s="20">
        <v>197833540</v>
      </c>
      <c r="BH3" s="20">
        <v>147134890</v>
      </c>
      <c r="BI3" s="20">
        <v>29346673</v>
      </c>
      <c r="BJ3" s="20">
        <v>85052483</v>
      </c>
      <c r="BK3" s="20">
        <v>118493818</v>
      </c>
      <c r="BL3" s="20">
        <v>21025400</v>
      </c>
      <c r="BM3" s="20">
        <v>71309103</v>
      </c>
      <c r="BN3" s="20">
        <v>22813041</v>
      </c>
      <c r="BO3" s="20">
        <v>30360596</v>
      </c>
      <c r="BP3" s="20">
        <v>1094629</v>
      </c>
      <c r="BQ3" s="20">
        <v>104950977</v>
      </c>
      <c r="BR3" s="20">
        <v>8018578</v>
      </c>
      <c r="BS3" s="20">
        <v>154742770</v>
      </c>
      <c r="BT3" s="20">
        <v>44199562</v>
      </c>
      <c r="BU3" s="20">
        <v>154854814</v>
      </c>
      <c r="BV3" s="20">
        <v>6100000</v>
      </c>
      <c r="BW3" s="20">
        <v>132141897</v>
      </c>
      <c r="BX3" s="20">
        <v>87288028</v>
      </c>
      <c r="BY3" s="20">
        <v>48793265</v>
      </c>
      <c r="BZ3" s="20">
        <v>304128654</v>
      </c>
      <c r="CA3" s="20">
        <v>752950300</v>
      </c>
      <c r="CB3" s="20">
        <v>66099351</v>
      </c>
      <c r="CC3" s="20">
        <v>149004271</v>
      </c>
      <c r="CD3" s="20">
        <v>313119031</v>
      </c>
      <c r="CE3" s="20">
        <v>314582781</v>
      </c>
      <c r="CF3" s="20">
        <v>154376583</v>
      </c>
      <c r="CG3" s="20" t="s">
        <v>69</v>
      </c>
      <c r="CH3" s="20">
        <v>549848903</v>
      </c>
      <c r="CI3" s="20">
        <v>7260000</v>
      </c>
      <c r="CJ3" s="20">
        <v>-10357138</v>
      </c>
      <c r="CK3" s="20">
        <v>-775718</v>
      </c>
      <c r="CL3" s="20">
        <v>97120328</v>
      </c>
      <c r="CM3" s="20">
        <v>15871110</v>
      </c>
      <c r="CN3" s="20">
        <v>575199656</v>
      </c>
      <c r="CO3" s="20">
        <v>139268672</v>
      </c>
      <c r="CP3" s="20">
        <v>464006936</v>
      </c>
      <c r="CQ3" s="20">
        <v>87596600</v>
      </c>
      <c r="CR3" s="20" t="s">
        <v>110</v>
      </c>
      <c r="CS3" s="20">
        <v>143155108</v>
      </c>
    </row>
    <row r="4" spans="1:97" ht="17.25" customHeight="1">
      <c r="A4" s="103"/>
      <c r="B4" s="24" t="s">
        <v>111</v>
      </c>
      <c r="C4" s="21" t="s">
        <v>112</v>
      </c>
      <c r="D4" s="20">
        <v>2</v>
      </c>
      <c r="E4" s="20">
        <v>1</v>
      </c>
      <c r="F4" s="20">
        <v>2</v>
      </c>
      <c r="G4" s="20">
        <v>1</v>
      </c>
      <c r="H4" s="20">
        <v>1</v>
      </c>
      <c r="I4" s="20">
        <v>1</v>
      </c>
      <c r="J4" s="20">
        <v>2</v>
      </c>
      <c r="K4" s="20">
        <v>2</v>
      </c>
      <c r="L4" s="20">
        <v>1</v>
      </c>
      <c r="M4" s="20">
        <v>2</v>
      </c>
      <c r="N4" s="20">
        <v>2</v>
      </c>
      <c r="O4" s="20">
        <v>2</v>
      </c>
      <c r="P4" s="20">
        <v>2</v>
      </c>
      <c r="Q4" s="20">
        <v>1</v>
      </c>
      <c r="R4" s="20">
        <v>2</v>
      </c>
      <c r="S4" s="20">
        <v>2</v>
      </c>
      <c r="T4" s="20">
        <v>2</v>
      </c>
      <c r="U4" s="20">
        <v>2</v>
      </c>
      <c r="V4" s="20">
        <v>1</v>
      </c>
      <c r="W4" s="20">
        <v>1</v>
      </c>
      <c r="X4" s="20">
        <v>2</v>
      </c>
      <c r="Y4" s="20">
        <v>1</v>
      </c>
      <c r="Z4" s="20">
        <v>2</v>
      </c>
      <c r="AA4" s="20">
        <v>1</v>
      </c>
      <c r="AB4" s="20">
        <v>1</v>
      </c>
      <c r="AC4" s="20">
        <v>2</v>
      </c>
      <c r="AD4" s="20">
        <v>1</v>
      </c>
      <c r="AE4" s="20">
        <v>1</v>
      </c>
      <c r="AF4" s="20">
        <v>2</v>
      </c>
      <c r="AG4" s="20">
        <v>2</v>
      </c>
      <c r="AH4" s="20">
        <v>2</v>
      </c>
      <c r="AI4" s="20">
        <v>2</v>
      </c>
      <c r="AJ4" s="20">
        <v>1</v>
      </c>
      <c r="AK4" s="20">
        <v>2</v>
      </c>
      <c r="AL4" s="20">
        <v>1</v>
      </c>
      <c r="AM4" s="20">
        <v>2</v>
      </c>
      <c r="AN4" s="20">
        <v>2</v>
      </c>
      <c r="AO4" s="20">
        <v>2</v>
      </c>
      <c r="AP4" s="20">
        <v>2</v>
      </c>
      <c r="AQ4" s="20">
        <v>2</v>
      </c>
      <c r="AR4" s="20">
        <v>2</v>
      </c>
      <c r="AS4" s="20">
        <v>1</v>
      </c>
      <c r="AT4" s="20">
        <v>2</v>
      </c>
      <c r="AU4" s="20">
        <v>2</v>
      </c>
      <c r="AV4" s="20">
        <v>2</v>
      </c>
      <c r="AW4" s="20">
        <v>2</v>
      </c>
      <c r="AX4" s="20">
        <v>1</v>
      </c>
      <c r="AY4" s="20">
        <v>2</v>
      </c>
      <c r="AZ4" s="20">
        <v>2</v>
      </c>
      <c r="BA4" s="20">
        <v>1</v>
      </c>
      <c r="BB4" s="20">
        <v>2</v>
      </c>
      <c r="BC4" s="20">
        <v>2</v>
      </c>
      <c r="BD4" s="20">
        <v>1</v>
      </c>
      <c r="BE4" s="20">
        <v>2</v>
      </c>
      <c r="BF4" s="20">
        <v>1</v>
      </c>
      <c r="BG4" s="20">
        <v>2</v>
      </c>
      <c r="BH4" s="20">
        <v>2</v>
      </c>
      <c r="BI4" s="20">
        <v>2</v>
      </c>
      <c r="BJ4" s="20">
        <v>1</v>
      </c>
      <c r="BK4" s="20">
        <v>1</v>
      </c>
      <c r="BL4" s="20">
        <v>2</v>
      </c>
      <c r="BM4" s="20">
        <v>2</v>
      </c>
      <c r="BN4" s="20">
        <v>2</v>
      </c>
      <c r="BO4" s="20">
        <v>2</v>
      </c>
      <c r="BP4" s="20">
        <v>2</v>
      </c>
      <c r="BQ4" s="20">
        <v>2</v>
      </c>
      <c r="BR4" s="20">
        <v>2</v>
      </c>
      <c r="BS4" s="20">
        <v>1</v>
      </c>
      <c r="BT4" s="20">
        <v>2</v>
      </c>
      <c r="BU4" s="20">
        <v>2</v>
      </c>
      <c r="BV4" s="20">
        <v>2</v>
      </c>
      <c r="BW4" s="20">
        <v>2</v>
      </c>
      <c r="BX4" s="20">
        <v>2</v>
      </c>
      <c r="BY4" s="20">
        <v>2</v>
      </c>
      <c r="BZ4" s="20">
        <v>2</v>
      </c>
      <c r="CA4" s="20">
        <v>2</v>
      </c>
      <c r="CB4" s="20">
        <v>2</v>
      </c>
      <c r="CC4" s="20">
        <v>2</v>
      </c>
      <c r="CD4" s="20">
        <v>2</v>
      </c>
      <c r="CE4" s="20">
        <v>2</v>
      </c>
      <c r="CF4" s="20">
        <v>2</v>
      </c>
      <c r="CG4" s="20" t="s">
        <v>69</v>
      </c>
      <c r="CH4" s="20">
        <v>2</v>
      </c>
      <c r="CI4" s="20">
        <v>2</v>
      </c>
      <c r="CJ4" s="20">
        <v>2</v>
      </c>
      <c r="CK4" s="20">
        <v>2</v>
      </c>
      <c r="CL4" s="20">
        <v>1</v>
      </c>
      <c r="CM4" s="20">
        <v>1</v>
      </c>
      <c r="CN4" s="20">
        <v>1</v>
      </c>
      <c r="CO4" s="20">
        <v>2</v>
      </c>
      <c r="CP4" s="20">
        <v>2</v>
      </c>
      <c r="CQ4" s="20">
        <v>2</v>
      </c>
      <c r="CR4" s="20" t="s">
        <v>110</v>
      </c>
      <c r="CS4" s="20">
        <v>2</v>
      </c>
    </row>
    <row r="5" spans="1:97" ht="17.25" customHeight="1">
      <c r="A5" s="103"/>
      <c r="B5" s="24" t="s">
        <v>113</v>
      </c>
      <c r="C5" s="21" t="s">
        <v>114</v>
      </c>
      <c r="D5" s="20"/>
      <c r="E5" s="20" t="s">
        <v>115</v>
      </c>
      <c r="F5" s="20"/>
      <c r="G5" s="20" t="s">
        <v>115</v>
      </c>
      <c r="H5" s="20" t="s">
        <v>115</v>
      </c>
      <c r="I5" s="20" t="s">
        <v>115</v>
      </c>
      <c r="J5" s="20"/>
      <c r="K5" s="20"/>
      <c r="L5" s="20" t="s">
        <v>115</v>
      </c>
      <c r="M5" s="20"/>
      <c r="N5" s="20"/>
      <c r="O5" s="20"/>
      <c r="P5" s="20"/>
      <c r="Q5" s="20" t="s">
        <v>115</v>
      </c>
      <c r="R5" s="20"/>
      <c r="S5" s="20"/>
      <c r="T5" s="20"/>
      <c r="U5" s="20"/>
      <c r="V5" s="20" t="s">
        <v>115</v>
      </c>
      <c r="W5" s="20" t="s">
        <v>115</v>
      </c>
      <c r="X5" s="20"/>
      <c r="Y5" s="20" t="s">
        <v>115</v>
      </c>
      <c r="Z5" s="20"/>
      <c r="AA5" s="20" t="s">
        <v>115</v>
      </c>
      <c r="AB5" s="20" t="s">
        <v>115</v>
      </c>
      <c r="AC5" s="20"/>
      <c r="AD5" s="20" t="s">
        <v>115</v>
      </c>
      <c r="AE5" s="20" t="s">
        <v>115</v>
      </c>
      <c r="AF5" s="20"/>
      <c r="AG5" s="20"/>
      <c r="AH5" s="20"/>
      <c r="AI5" s="20"/>
      <c r="AJ5" s="20" t="s">
        <v>115</v>
      </c>
      <c r="AK5" s="20"/>
      <c r="AL5" s="20" t="s">
        <v>115</v>
      </c>
      <c r="AM5" s="20"/>
      <c r="AN5" s="20"/>
      <c r="AO5" s="20"/>
      <c r="AP5" s="20"/>
      <c r="AQ5" s="20"/>
      <c r="AR5" s="20"/>
      <c r="AS5" s="20" t="s">
        <v>115</v>
      </c>
      <c r="AT5" s="20"/>
      <c r="AU5" s="20"/>
      <c r="AV5" s="20"/>
      <c r="AW5" s="20"/>
      <c r="AX5" s="20" t="s">
        <v>115</v>
      </c>
      <c r="AY5" s="20"/>
      <c r="AZ5" s="20"/>
      <c r="BA5" s="20" t="s">
        <v>115</v>
      </c>
      <c r="BB5" s="20"/>
      <c r="BC5" s="20"/>
      <c r="BD5" s="20" t="s">
        <v>115</v>
      </c>
      <c r="BE5" s="20"/>
      <c r="BF5" s="20" t="s">
        <v>115</v>
      </c>
      <c r="BG5" s="20"/>
      <c r="BH5" s="20"/>
      <c r="BI5" s="20"/>
      <c r="BJ5" s="20" t="s">
        <v>115</v>
      </c>
      <c r="BK5" s="20" t="s">
        <v>115</v>
      </c>
      <c r="BL5" s="20"/>
      <c r="BM5" s="20"/>
      <c r="BN5" s="20"/>
      <c r="BO5" s="20"/>
      <c r="BP5" s="20"/>
      <c r="BQ5" s="20"/>
      <c r="BR5" s="20"/>
      <c r="BS5" s="20" t="s">
        <v>115</v>
      </c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 t="s">
        <v>69</v>
      </c>
      <c r="CH5" s="20"/>
      <c r="CI5" s="20"/>
      <c r="CJ5" s="20"/>
      <c r="CK5" s="20"/>
      <c r="CL5" s="20" t="s">
        <v>115</v>
      </c>
      <c r="CM5" s="20" t="s">
        <v>115</v>
      </c>
      <c r="CN5" s="20" t="s">
        <v>115</v>
      </c>
      <c r="CO5" s="20"/>
      <c r="CP5" s="20"/>
      <c r="CQ5" s="20"/>
      <c r="CR5" s="20" t="s">
        <v>110</v>
      </c>
      <c r="CS5" s="20"/>
    </row>
    <row r="6" spans="1:97" ht="17.25" customHeight="1">
      <c r="A6" s="103"/>
      <c r="B6" s="24" t="s">
        <v>116</v>
      </c>
      <c r="C6" s="21" t="s">
        <v>117</v>
      </c>
      <c r="D6" s="20"/>
      <c r="E6" s="20" t="s">
        <v>118</v>
      </c>
      <c r="F6" s="20"/>
      <c r="G6" s="20" t="s">
        <v>118</v>
      </c>
      <c r="H6" s="20" t="s">
        <v>119</v>
      </c>
      <c r="I6" s="20" t="s">
        <v>118</v>
      </c>
      <c r="J6" s="20"/>
      <c r="K6" s="20"/>
      <c r="L6" s="20" t="s">
        <v>118</v>
      </c>
      <c r="M6" s="20"/>
      <c r="N6" s="20"/>
      <c r="O6" s="20"/>
      <c r="P6" s="20"/>
      <c r="Q6" s="20" t="s">
        <v>120</v>
      </c>
      <c r="R6" s="20"/>
      <c r="S6" s="20"/>
      <c r="T6" s="20"/>
      <c r="U6" s="20"/>
      <c r="V6" s="20" t="s">
        <v>118</v>
      </c>
      <c r="W6" s="20" t="s">
        <v>119</v>
      </c>
      <c r="X6" s="20"/>
      <c r="Y6" s="20" t="s">
        <v>118</v>
      </c>
      <c r="Z6" s="20"/>
      <c r="AA6" s="20" t="s">
        <v>118</v>
      </c>
      <c r="AB6" s="20" t="s">
        <v>118</v>
      </c>
      <c r="AC6" s="20"/>
      <c r="AD6" s="20" t="s">
        <v>118</v>
      </c>
      <c r="AE6" s="20" t="s">
        <v>121</v>
      </c>
      <c r="AF6" s="20"/>
      <c r="AG6" s="20"/>
      <c r="AH6" s="20"/>
      <c r="AI6" s="20"/>
      <c r="AJ6" s="20" t="s">
        <v>119</v>
      </c>
      <c r="AK6" s="20"/>
      <c r="AL6" s="20" t="s">
        <v>118</v>
      </c>
      <c r="AM6" s="20"/>
      <c r="AN6" s="20"/>
      <c r="AO6" s="20"/>
      <c r="AP6" s="20"/>
      <c r="AQ6" s="20"/>
      <c r="AR6" s="20"/>
      <c r="AS6" s="20" t="s">
        <v>122</v>
      </c>
      <c r="AT6" s="20"/>
      <c r="AU6" s="20"/>
      <c r="AV6" s="20"/>
      <c r="AW6" s="20"/>
      <c r="AX6" s="20" t="s">
        <v>118</v>
      </c>
      <c r="AY6" s="20"/>
      <c r="AZ6" s="20"/>
      <c r="BA6" s="20" t="s">
        <v>118</v>
      </c>
      <c r="BB6" s="20"/>
      <c r="BC6" s="20"/>
      <c r="BD6" s="20" t="s">
        <v>118</v>
      </c>
      <c r="BE6" s="20"/>
      <c r="BF6" s="20" t="s">
        <v>118</v>
      </c>
      <c r="BG6" s="20"/>
      <c r="BH6" s="20"/>
      <c r="BI6" s="20"/>
      <c r="BJ6" s="20" t="s">
        <v>118</v>
      </c>
      <c r="BK6" s="20" t="s">
        <v>118</v>
      </c>
      <c r="BL6" s="20"/>
      <c r="BM6" s="20"/>
      <c r="BN6" s="20"/>
      <c r="BO6" s="20"/>
      <c r="BP6" s="20"/>
      <c r="BQ6" s="20"/>
      <c r="BR6" s="20"/>
      <c r="BS6" s="20" t="s">
        <v>118</v>
      </c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 t="s">
        <v>69</v>
      </c>
      <c r="CH6" s="20"/>
      <c r="CI6" s="20"/>
      <c r="CJ6" s="20"/>
      <c r="CK6" s="20"/>
      <c r="CL6" s="20" t="s">
        <v>118</v>
      </c>
      <c r="CM6" s="20" t="s">
        <v>118</v>
      </c>
      <c r="CN6" s="20" t="s">
        <v>118</v>
      </c>
      <c r="CO6" s="20"/>
      <c r="CP6" s="20"/>
      <c r="CQ6" s="20"/>
      <c r="CR6" s="20" t="s">
        <v>110</v>
      </c>
      <c r="CS6" s="20"/>
    </row>
    <row r="7" spans="1:97" ht="17.25" customHeight="1">
      <c r="A7" s="103"/>
      <c r="B7" s="24" t="s">
        <v>72</v>
      </c>
      <c r="C7" s="19" t="s">
        <v>123</v>
      </c>
      <c r="D7" s="20">
        <v>173293105.5</v>
      </c>
      <c r="E7" s="20">
        <v>0</v>
      </c>
      <c r="F7" s="20">
        <v>219226104</v>
      </c>
      <c r="G7" s="20">
        <v>23900000</v>
      </c>
      <c r="H7" s="20">
        <v>17458000</v>
      </c>
      <c r="I7" s="20">
        <v>61413406</v>
      </c>
      <c r="J7" s="20">
        <v>655492600</v>
      </c>
      <c r="K7" s="20">
        <v>148530492</v>
      </c>
      <c r="L7" s="20">
        <v>0</v>
      </c>
      <c r="M7" s="20">
        <v>0</v>
      </c>
      <c r="N7" s="20">
        <v>85558894</v>
      </c>
      <c r="O7" s="20">
        <v>337047325.42049998</v>
      </c>
      <c r="P7" s="20">
        <v>95031918</v>
      </c>
      <c r="Q7" s="20">
        <v>276212492</v>
      </c>
      <c r="R7" s="20">
        <v>14037200</v>
      </c>
      <c r="S7" s="20">
        <v>114557684</v>
      </c>
      <c r="T7" s="20">
        <v>135708000</v>
      </c>
      <c r="U7" s="20">
        <v>26500000</v>
      </c>
      <c r="V7" s="20">
        <v>0</v>
      </c>
      <c r="W7" s="20">
        <v>0</v>
      </c>
      <c r="X7" s="20">
        <v>86874553</v>
      </c>
      <c r="Y7" s="20">
        <v>0</v>
      </c>
      <c r="Z7" s="20">
        <v>0</v>
      </c>
      <c r="AA7" s="20">
        <v>25452160</v>
      </c>
      <c r="AB7" s="20">
        <v>0</v>
      </c>
      <c r="AC7" s="20">
        <v>0</v>
      </c>
      <c r="AD7" s="20">
        <v>279568731</v>
      </c>
      <c r="AE7" s="20">
        <v>0</v>
      </c>
      <c r="AF7" s="20">
        <v>15580000.000000007</v>
      </c>
      <c r="AG7" s="20">
        <v>453008000</v>
      </c>
      <c r="AH7" s="20">
        <v>0</v>
      </c>
      <c r="AI7" s="20">
        <v>0</v>
      </c>
      <c r="AJ7" s="20">
        <v>3955000</v>
      </c>
      <c r="AK7" s="20">
        <v>27288558</v>
      </c>
      <c r="AL7" s="20">
        <v>0</v>
      </c>
      <c r="AM7" s="20">
        <v>1800000</v>
      </c>
      <c r="AN7" s="20">
        <v>44895451</v>
      </c>
      <c r="AO7" s="20">
        <v>207614520</v>
      </c>
      <c r="AP7" s="20">
        <v>180004590</v>
      </c>
      <c r="AQ7" s="20">
        <v>0</v>
      </c>
      <c r="AR7" s="20">
        <v>45298600</v>
      </c>
      <c r="AS7" s="20">
        <v>0</v>
      </c>
      <c r="AT7" s="20">
        <v>753327348</v>
      </c>
      <c r="AU7" s="20">
        <v>0</v>
      </c>
      <c r="AV7" s="20">
        <v>83031730.799999997</v>
      </c>
      <c r="AW7" s="20">
        <v>0</v>
      </c>
      <c r="AX7" s="20">
        <v>8213000</v>
      </c>
      <c r="AY7" s="20">
        <v>2592500</v>
      </c>
      <c r="AZ7" s="20">
        <v>0</v>
      </c>
      <c r="BA7" s="20">
        <v>0</v>
      </c>
      <c r="BB7" s="20">
        <v>0</v>
      </c>
      <c r="BC7" s="20">
        <v>250580620</v>
      </c>
      <c r="BD7" s="20">
        <v>8226650</v>
      </c>
      <c r="BE7" s="20">
        <v>0</v>
      </c>
      <c r="BF7" s="20">
        <v>24705400</v>
      </c>
      <c r="BG7" s="20">
        <v>0</v>
      </c>
      <c r="BH7" s="20">
        <v>0</v>
      </c>
      <c r="BI7" s="20">
        <v>0</v>
      </c>
      <c r="BJ7" s="20">
        <v>66232602</v>
      </c>
      <c r="BK7" s="20">
        <v>8800000</v>
      </c>
      <c r="BL7" s="20">
        <v>0</v>
      </c>
      <c r="BM7" s="20">
        <v>0</v>
      </c>
      <c r="BN7" s="20">
        <v>4000000</v>
      </c>
      <c r="BO7" s="20">
        <v>2770000</v>
      </c>
      <c r="BP7" s="20">
        <v>0</v>
      </c>
      <c r="BQ7" s="20">
        <v>89464660</v>
      </c>
      <c r="BR7" s="20">
        <v>0</v>
      </c>
      <c r="BS7" s="20">
        <v>147060500</v>
      </c>
      <c r="BT7" s="20">
        <v>0</v>
      </c>
      <c r="BU7" s="20">
        <v>0</v>
      </c>
      <c r="BV7" s="20">
        <v>6100000</v>
      </c>
      <c r="BW7" s="20">
        <v>117258766</v>
      </c>
      <c r="BX7" s="20">
        <v>78270000</v>
      </c>
      <c r="BY7" s="20">
        <v>48793265</v>
      </c>
      <c r="BZ7" s="20">
        <v>249300180</v>
      </c>
      <c r="CA7" s="20">
        <v>752950300</v>
      </c>
      <c r="CB7" s="20">
        <v>33400000</v>
      </c>
      <c r="CC7" s="20">
        <v>0</v>
      </c>
      <c r="CD7" s="20">
        <v>0</v>
      </c>
      <c r="CE7" s="20">
        <v>0</v>
      </c>
      <c r="CF7" s="20">
        <v>96000000</v>
      </c>
      <c r="CG7" s="20" t="s">
        <v>69</v>
      </c>
      <c r="CH7" s="20">
        <v>0</v>
      </c>
      <c r="CI7" s="20">
        <v>3360000</v>
      </c>
      <c r="CJ7" s="20">
        <v>0</v>
      </c>
      <c r="CK7" s="20">
        <v>2300000</v>
      </c>
      <c r="CL7" s="20">
        <v>0</v>
      </c>
      <c r="CM7" s="20">
        <v>41850000</v>
      </c>
      <c r="CN7" s="20">
        <v>54487290</v>
      </c>
      <c r="CO7" s="20">
        <v>148662004</v>
      </c>
      <c r="CP7" s="20">
        <v>380640000</v>
      </c>
      <c r="CQ7" s="20">
        <v>14330000</v>
      </c>
      <c r="CR7" s="20" t="s">
        <v>110</v>
      </c>
      <c r="CS7" s="20">
        <v>53603877</v>
      </c>
    </row>
    <row r="8" spans="1:97" ht="17.25" customHeight="1">
      <c r="A8" s="103"/>
      <c r="B8" s="24" t="s">
        <v>74</v>
      </c>
      <c r="C8" s="21" t="s">
        <v>31</v>
      </c>
      <c r="D8" s="20">
        <v>173293106</v>
      </c>
      <c r="E8" s="20">
        <v>0</v>
      </c>
      <c r="F8" s="20">
        <v>95617000</v>
      </c>
      <c r="G8" s="20">
        <v>23900000</v>
      </c>
      <c r="H8" s="20">
        <v>17458000</v>
      </c>
      <c r="I8" s="20">
        <v>1929200</v>
      </c>
      <c r="J8" s="20">
        <v>146958390</v>
      </c>
      <c r="K8" s="20">
        <v>148530492</v>
      </c>
      <c r="L8" s="20">
        <v>0</v>
      </c>
      <c r="M8" s="20">
        <v>0</v>
      </c>
      <c r="N8" s="20">
        <v>85558894</v>
      </c>
      <c r="O8" s="20">
        <v>337047325</v>
      </c>
      <c r="P8" s="20">
        <v>95031918</v>
      </c>
      <c r="Q8" s="20">
        <v>276212492</v>
      </c>
      <c r="R8" s="20">
        <v>14037200</v>
      </c>
      <c r="S8" s="20">
        <v>114557684</v>
      </c>
      <c r="T8" s="20">
        <v>135708000</v>
      </c>
      <c r="U8" s="20">
        <v>26500000</v>
      </c>
      <c r="V8" s="20">
        <v>0</v>
      </c>
      <c r="W8" s="20">
        <v>0</v>
      </c>
      <c r="X8" s="20">
        <v>86874553</v>
      </c>
      <c r="Y8" s="20">
        <v>0</v>
      </c>
      <c r="Z8" s="20">
        <v>0</v>
      </c>
      <c r="AA8" s="20">
        <v>25452160</v>
      </c>
      <c r="AB8" s="20">
        <v>0</v>
      </c>
      <c r="AC8" s="20">
        <v>0</v>
      </c>
      <c r="AD8" s="20">
        <v>53743500</v>
      </c>
      <c r="AE8" s="20">
        <v>0</v>
      </c>
      <c r="AF8" s="20">
        <v>15580000</v>
      </c>
      <c r="AG8" s="20">
        <v>453008000</v>
      </c>
      <c r="AH8" s="20">
        <v>0</v>
      </c>
      <c r="AI8" s="20">
        <v>0</v>
      </c>
      <c r="AJ8" s="20">
        <v>3955000</v>
      </c>
      <c r="AK8" s="20">
        <v>27288558</v>
      </c>
      <c r="AL8" s="20">
        <v>0</v>
      </c>
      <c r="AM8" s="20">
        <v>1800000</v>
      </c>
      <c r="AN8" s="20">
        <v>44895451</v>
      </c>
      <c r="AO8" s="20">
        <v>207614520</v>
      </c>
      <c r="AP8" s="20">
        <v>180004590</v>
      </c>
      <c r="AQ8" s="20">
        <v>0</v>
      </c>
      <c r="AR8" s="20">
        <v>45298600</v>
      </c>
      <c r="AS8" s="20">
        <v>0</v>
      </c>
      <c r="AT8" s="20">
        <v>753327348</v>
      </c>
      <c r="AU8" s="20">
        <v>0</v>
      </c>
      <c r="AV8" s="20">
        <v>83031731</v>
      </c>
      <c r="AW8" s="20">
        <v>0</v>
      </c>
      <c r="AX8" s="20">
        <v>8213000</v>
      </c>
      <c r="AY8" s="20">
        <v>2592500</v>
      </c>
      <c r="AZ8" s="20">
        <v>0</v>
      </c>
      <c r="BA8" s="20">
        <v>0</v>
      </c>
      <c r="BB8" s="20">
        <v>0</v>
      </c>
      <c r="BC8" s="20">
        <v>250580620</v>
      </c>
      <c r="BD8" s="20">
        <v>8226650</v>
      </c>
      <c r="BE8" s="20">
        <v>0</v>
      </c>
      <c r="BF8" s="20">
        <v>24705400</v>
      </c>
      <c r="BG8" s="20">
        <v>0</v>
      </c>
      <c r="BH8" s="20">
        <v>0</v>
      </c>
      <c r="BI8" s="20">
        <v>0</v>
      </c>
      <c r="BJ8" s="20">
        <v>66232602</v>
      </c>
      <c r="BK8" s="20">
        <v>8800000</v>
      </c>
      <c r="BL8" s="20">
        <v>0</v>
      </c>
      <c r="BM8" s="20">
        <v>0</v>
      </c>
      <c r="BN8" s="20">
        <v>4000000</v>
      </c>
      <c r="BO8" s="20">
        <v>2770000</v>
      </c>
      <c r="BP8" s="20">
        <v>0</v>
      </c>
      <c r="BQ8" s="20">
        <v>89464660</v>
      </c>
      <c r="BR8" s="20">
        <v>0</v>
      </c>
      <c r="BS8" s="20">
        <v>147060500</v>
      </c>
      <c r="BT8" s="20">
        <v>0</v>
      </c>
      <c r="BU8" s="20">
        <v>0</v>
      </c>
      <c r="BV8" s="20">
        <v>6100000</v>
      </c>
      <c r="BW8" s="20">
        <v>117258766</v>
      </c>
      <c r="BX8" s="20">
        <v>78270000</v>
      </c>
      <c r="BY8" s="20">
        <v>48793265</v>
      </c>
      <c r="BZ8" s="20">
        <v>249300180</v>
      </c>
      <c r="CA8" s="20">
        <v>752950300</v>
      </c>
      <c r="CB8" s="20">
        <v>33400000</v>
      </c>
      <c r="CC8" s="20">
        <v>0</v>
      </c>
      <c r="CD8" s="20">
        <v>0</v>
      </c>
      <c r="CE8" s="20">
        <v>0</v>
      </c>
      <c r="CF8" s="20">
        <v>96000000</v>
      </c>
      <c r="CG8" s="20" t="s">
        <v>69</v>
      </c>
      <c r="CH8" s="20">
        <v>0</v>
      </c>
      <c r="CI8" s="20">
        <v>3360000</v>
      </c>
      <c r="CJ8" s="20">
        <v>0</v>
      </c>
      <c r="CK8" s="20">
        <v>2300000</v>
      </c>
      <c r="CL8" s="20">
        <v>0</v>
      </c>
      <c r="CM8" s="20">
        <v>41850000</v>
      </c>
      <c r="CN8" s="20">
        <v>0</v>
      </c>
      <c r="CO8" s="20">
        <v>148662004</v>
      </c>
      <c r="CP8" s="20">
        <v>380640000</v>
      </c>
      <c r="CQ8" s="20">
        <v>14330000</v>
      </c>
      <c r="CR8" s="20" t="s">
        <v>110</v>
      </c>
      <c r="CS8" s="20">
        <v>53603877</v>
      </c>
    </row>
    <row r="9" spans="1:97" ht="17.25" customHeight="1">
      <c r="A9" s="103"/>
      <c r="B9" s="24" t="s">
        <v>75</v>
      </c>
      <c r="C9" s="21" t="s">
        <v>32</v>
      </c>
      <c r="D9" s="20">
        <v>0</v>
      </c>
      <c r="E9" s="20">
        <v>0</v>
      </c>
      <c r="F9" s="20">
        <v>123609104</v>
      </c>
      <c r="G9" s="20">
        <v>0</v>
      </c>
      <c r="H9" s="20">
        <v>0</v>
      </c>
      <c r="I9" s="20">
        <v>59484206</v>
      </c>
      <c r="J9" s="20">
        <v>508534210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225825231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 t="s">
        <v>69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54487290</v>
      </c>
      <c r="CO9" s="20">
        <v>0</v>
      </c>
      <c r="CP9" s="20">
        <v>0</v>
      </c>
      <c r="CQ9" s="20">
        <v>0</v>
      </c>
      <c r="CR9" s="20" t="s">
        <v>110</v>
      </c>
      <c r="CS9" s="20">
        <v>0</v>
      </c>
    </row>
    <row r="10" spans="1:97" ht="17.25" customHeight="1">
      <c r="A10" s="103"/>
      <c r="B10" s="24" t="s">
        <v>78</v>
      </c>
      <c r="C10" s="19" t="s">
        <v>124</v>
      </c>
      <c r="D10" s="20">
        <v>292291551</v>
      </c>
      <c r="E10" s="20">
        <v>467649931</v>
      </c>
      <c r="F10" s="20">
        <v>76171394</v>
      </c>
      <c r="G10" s="20">
        <v>600691806</v>
      </c>
      <c r="H10" s="20">
        <v>0</v>
      </c>
      <c r="I10" s="20">
        <v>909067447</v>
      </c>
      <c r="J10" s="20">
        <v>695077991</v>
      </c>
      <c r="K10" s="20">
        <v>17070084</v>
      </c>
      <c r="L10" s="20">
        <v>550698378</v>
      </c>
      <c r="M10" s="20">
        <v>6360088</v>
      </c>
      <c r="N10" s="20">
        <v>7472594</v>
      </c>
      <c r="O10" s="20">
        <v>584995360</v>
      </c>
      <c r="P10" s="20">
        <v>250939992</v>
      </c>
      <c r="Q10" s="20">
        <v>88794609</v>
      </c>
      <c r="R10" s="20">
        <v>0</v>
      </c>
      <c r="S10" s="20">
        <v>0</v>
      </c>
      <c r="T10" s="20">
        <v>29657992</v>
      </c>
      <c r="U10" s="20">
        <v>0</v>
      </c>
      <c r="V10" s="20">
        <v>264721737</v>
      </c>
      <c r="W10" s="20">
        <v>0</v>
      </c>
      <c r="X10" s="20">
        <v>173566885</v>
      </c>
      <c r="Y10" s="20">
        <v>331982001</v>
      </c>
      <c r="Z10" s="20">
        <v>0</v>
      </c>
      <c r="AA10" s="20">
        <v>-22474924</v>
      </c>
      <c r="AB10" s="20">
        <v>307409853</v>
      </c>
      <c r="AC10" s="20">
        <v>0</v>
      </c>
      <c r="AD10" s="20">
        <v>85900456</v>
      </c>
      <c r="AE10" s="20">
        <v>176230974</v>
      </c>
      <c r="AF10" s="20">
        <v>0</v>
      </c>
      <c r="AG10" s="20">
        <v>31406065</v>
      </c>
      <c r="AH10" s="20">
        <v>0</v>
      </c>
      <c r="AI10" s="20">
        <v>0</v>
      </c>
      <c r="AJ10" s="20">
        <v>0</v>
      </c>
      <c r="AK10" s="20">
        <v>25978983</v>
      </c>
      <c r="AL10" s="20">
        <v>302206501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1936620</v>
      </c>
      <c r="AS10" s="20">
        <v>-4603476</v>
      </c>
      <c r="AT10" s="20">
        <v>131182958</v>
      </c>
      <c r="AU10" s="20">
        <v>0</v>
      </c>
      <c r="AV10" s="20">
        <v>0</v>
      </c>
      <c r="AW10" s="20">
        <v>0</v>
      </c>
      <c r="AX10" s="20">
        <v>-30836013</v>
      </c>
      <c r="AY10" s="20">
        <v>0</v>
      </c>
      <c r="AZ10" s="20">
        <v>179299460</v>
      </c>
      <c r="BA10" s="20">
        <v>14654736</v>
      </c>
      <c r="BB10" s="20">
        <v>34167594</v>
      </c>
      <c r="BC10" s="20">
        <v>0</v>
      </c>
      <c r="BD10" s="20">
        <v>28287792</v>
      </c>
      <c r="BE10" s="20">
        <v>0</v>
      </c>
      <c r="BF10" s="20">
        <v>-5058572</v>
      </c>
      <c r="BG10" s="20">
        <v>0</v>
      </c>
      <c r="BH10" s="20">
        <v>0</v>
      </c>
      <c r="BI10" s="20">
        <v>0</v>
      </c>
      <c r="BJ10" s="20">
        <v>18819881</v>
      </c>
      <c r="BK10" s="20">
        <v>14374188</v>
      </c>
      <c r="BL10" s="20">
        <v>0</v>
      </c>
      <c r="BM10" s="20">
        <v>0</v>
      </c>
      <c r="BN10" s="20">
        <v>0</v>
      </c>
      <c r="BO10" s="20">
        <v>27590596</v>
      </c>
      <c r="BP10" s="20">
        <v>0</v>
      </c>
      <c r="BQ10" s="20">
        <v>15486317</v>
      </c>
      <c r="BR10" s="20">
        <v>0</v>
      </c>
      <c r="BS10" s="20">
        <v>4093916</v>
      </c>
      <c r="BT10" s="20">
        <v>0</v>
      </c>
      <c r="BU10" s="20">
        <v>94201826</v>
      </c>
      <c r="BV10" s="20">
        <v>0</v>
      </c>
      <c r="BW10" s="20">
        <v>12606886</v>
      </c>
      <c r="BX10" s="20">
        <v>9018028</v>
      </c>
      <c r="BY10" s="20">
        <v>0</v>
      </c>
      <c r="BZ10" s="20">
        <v>30736127</v>
      </c>
      <c r="CA10" s="20">
        <v>0</v>
      </c>
      <c r="CB10" s="20">
        <v>0</v>
      </c>
      <c r="CC10" s="20">
        <v>0</v>
      </c>
      <c r="CD10" s="20">
        <v>0</v>
      </c>
      <c r="CE10" s="20">
        <v>175641744</v>
      </c>
      <c r="CF10" s="20">
        <v>49941064</v>
      </c>
      <c r="CG10" s="20" t="s">
        <v>69</v>
      </c>
      <c r="CH10" s="20">
        <v>549848903</v>
      </c>
      <c r="CI10" s="20">
        <v>3900000</v>
      </c>
      <c r="CJ10" s="20">
        <v>-12309612</v>
      </c>
      <c r="CK10" s="20">
        <v>-13708790</v>
      </c>
      <c r="CL10" s="20">
        <v>97120328</v>
      </c>
      <c r="CM10" s="20">
        <v>-25978890</v>
      </c>
      <c r="CN10" s="20">
        <v>520712366</v>
      </c>
      <c r="CO10" s="20">
        <v>-9393332</v>
      </c>
      <c r="CP10" s="20">
        <v>83366936</v>
      </c>
      <c r="CQ10" s="20">
        <v>73266600</v>
      </c>
      <c r="CR10" s="20" t="s">
        <v>110</v>
      </c>
      <c r="CS10" s="20">
        <v>89551231</v>
      </c>
    </row>
    <row r="11" spans="1:97" ht="17.25" customHeight="1">
      <c r="A11" s="103"/>
      <c r="B11" s="24" t="s">
        <v>79</v>
      </c>
      <c r="C11" s="21" t="s">
        <v>35</v>
      </c>
      <c r="D11" s="20">
        <v>292291551</v>
      </c>
      <c r="E11" s="20">
        <v>660025883</v>
      </c>
      <c r="F11" s="20">
        <v>76171394</v>
      </c>
      <c r="G11" s="20">
        <v>606697556</v>
      </c>
      <c r="H11" s="20">
        <v>0</v>
      </c>
      <c r="I11" s="20">
        <v>906800743</v>
      </c>
      <c r="J11" s="20">
        <v>714935591</v>
      </c>
      <c r="K11" s="20">
        <v>17070084</v>
      </c>
      <c r="L11" s="20">
        <v>494832138</v>
      </c>
      <c r="M11" s="20">
        <v>6360088</v>
      </c>
      <c r="N11" s="20">
        <v>7472594</v>
      </c>
      <c r="O11" s="20">
        <v>619211810</v>
      </c>
      <c r="P11" s="20">
        <v>254939992</v>
      </c>
      <c r="Q11" s="20">
        <v>88794609</v>
      </c>
      <c r="R11" s="20">
        <v>0</v>
      </c>
      <c r="S11" s="20">
        <v>0</v>
      </c>
      <c r="T11" s="20">
        <v>99405992</v>
      </c>
      <c r="U11" s="20">
        <v>0</v>
      </c>
      <c r="V11" s="20">
        <v>322569429</v>
      </c>
      <c r="W11" s="20">
        <v>0</v>
      </c>
      <c r="X11" s="20">
        <v>178066885</v>
      </c>
      <c r="Y11" s="20">
        <v>372436033</v>
      </c>
      <c r="Z11" s="20">
        <v>0</v>
      </c>
      <c r="AA11" s="20">
        <v>22338256</v>
      </c>
      <c r="AB11" s="20">
        <v>453358037</v>
      </c>
      <c r="AC11" s="20">
        <v>0</v>
      </c>
      <c r="AD11" s="20">
        <v>98236262</v>
      </c>
      <c r="AE11" s="20">
        <v>184219110</v>
      </c>
      <c r="AF11" s="20">
        <v>0</v>
      </c>
      <c r="AG11" s="20">
        <v>81907602</v>
      </c>
      <c r="AH11" s="20">
        <v>0</v>
      </c>
      <c r="AI11" s="20">
        <v>0</v>
      </c>
      <c r="AJ11" s="20">
        <v>0</v>
      </c>
      <c r="AK11" s="20">
        <v>25978983</v>
      </c>
      <c r="AL11" s="20">
        <v>442991441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1936620</v>
      </c>
      <c r="AS11" s="20">
        <v>29333436</v>
      </c>
      <c r="AT11" s="20">
        <v>131182958</v>
      </c>
      <c r="AU11" s="20">
        <v>0</v>
      </c>
      <c r="AV11" s="20">
        <v>0</v>
      </c>
      <c r="AW11" s="20">
        <v>0</v>
      </c>
      <c r="AX11" s="20">
        <v>47413376</v>
      </c>
      <c r="AY11" s="20">
        <v>0</v>
      </c>
      <c r="AZ11" s="20">
        <v>179299460</v>
      </c>
      <c r="BA11" s="20">
        <v>9588816</v>
      </c>
      <c r="BB11" s="20">
        <v>111316334</v>
      </c>
      <c r="BC11" s="20">
        <v>0</v>
      </c>
      <c r="BD11" s="20">
        <v>105244760</v>
      </c>
      <c r="BE11" s="20">
        <v>0</v>
      </c>
      <c r="BF11" s="20">
        <v>91591018</v>
      </c>
      <c r="BG11" s="20">
        <v>0</v>
      </c>
      <c r="BH11" s="20">
        <v>0</v>
      </c>
      <c r="BI11" s="20">
        <v>0</v>
      </c>
      <c r="BJ11" s="20">
        <v>38181375</v>
      </c>
      <c r="BK11" s="20">
        <v>11640708</v>
      </c>
      <c r="BL11" s="20">
        <v>0</v>
      </c>
      <c r="BM11" s="20">
        <v>0</v>
      </c>
      <c r="BN11" s="20">
        <v>0</v>
      </c>
      <c r="BO11" s="20">
        <v>27590596</v>
      </c>
      <c r="BP11" s="20">
        <v>0</v>
      </c>
      <c r="BQ11" s="20">
        <v>15486317</v>
      </c>
      <c r="BR11" s="20">
        <v>0</v>
      </c>
      <c r="BS11" s="20">
        <v>1719280</v>
      </c>
      <c r="BT11" s="20">
        <v>0</v>
      </c>
      <c r="BU11" s="20">
        <v>126146426</v>
      </c>
      <c r="BV11" s="20">
        <v>0</v>
      </c>
      <c r="BW11" s="20">
        <v>68608836</v>
      </c>
      <c r="BX11" s="20">
        <v>101644608</v>
      </c>
      <c r="BY11" s="20">
        <v>0</v>
      </c>
      <c r="BZ11" s="20">
        <v>46850677</v>
      </c>
      <c r="CA11" s="20">
        <v>0</v>
      </c>
      <c r="CB11" s="20">
        <v>0</v>
      </c>
      <c r="CC11" s="20">
        <v>0</v>
      </c>
      <c r="CD11" s="20">
        <v>0</v>
      </c>
      <c r="CE11" s="20">
        <v>201211380</v>
      </c>
      <c r="CF11" s="20">
        <v>49941064</v>
      </c>
      <c r="CG11" s="20" t="s">
        <v>69</v>
      </c>
      <c r="CH11" s="20">
        <v>549848903</v>
      </c>
      <c r="CI11" s="20">
        <v>3900000</v>
      </c>
      <c r="CJ11" s="20">
        <v>14490388</v>
      </c>
      <c r="CK11" s="20">
        <v>20743480</v>
      </c>
      <c r="CL11" s="20">
        <v>153009566</v>
      </c>
      <c r="CM11" s="20">
        <v>24647054</v>
      </c>
      <c r="CN11" s="20">
        <v>519399662</v>
      </c>
      <c r="CO11" s="20">
        <v>56139788</v>
      </c>
      <c r="CP11" s="20">
        <v>83366936</v>
      </c>
      <c r="CQ11" s="20">
        <v>73266600</v>
      </c>
      <c r="CR11" s="20" t="s">
        <v>110</v>
      </c>
      <c r="CS11" s="20">
        <v>89551231</v>
      </c>
    </row>
    <row r="12" spans="1:97" ht="17.25" customHeight="1">
      <c r="A12" s="103"/>
      <c r="B12" s="24" t="s">
        <v>80</v>
      </c>
      <c r="C12" s="21" t="s">
        <v>36</v>
      </c>
      <c r="D12" s="20" t="s">
        <v>125</v>
      </c>
      <c r="E12" s="20" t="s">
        <v>125</v>
      </c>
      <c r="F12" s="20" t="s">
        <v>125</v>
      </c>
      <c r="G12" s="20" t="s">
        <v>125</v>
      </c>
      <c r="H12" s="20" t="s">
        <v>125</v>
      </c>
      <c r="I12" s="20" t="s">
        <v>125</v>
      </c>
      <c r="J12" s="20" t="s">
        <v>125</v>
      </c>
      <c r="K12" s="20" t="s">
        <v>125</v>
      </c>
      <c r="L12" s="20" t="s">
        <v>125</v>
      </c>
      <c r="M12" s="20" t="s">
        <v>125</v>
      </c>
      <c r="N12" s="20" t="s">
        <v>125</v>
      </c>
      <c r="O12" s="20" t="s">
        <v>125</v>
      </c>
      <c r="P12" s="20" t="s">
        <v>125</v>
      </c>
      <c r="Q12" s="20" t="s">
        <v>125</v>
      </c>
      <c r="R12" s="20" t="s">
        <v>125</v>
      </c>
      <c r="S12" s="20" t="s">
        <v>125</v>
      </c>
      <c r="T12" s="20" t="s">
        <v>125</v>
      </c>
      <c r="U12" s="20" t="s">
        <v>125</v>
      </c>
      <c r="V12" s="20">
        <v>16639676</v>
      </c>
      <c r="W12" s="20" t="s">
        <v>125</v>
      </c>
      <c r="X12" s="20" t="s">
        <v>125</v>
      </c>
      <c r="Y12" s="20" t="s">
        <v>125</v>
      </c>
      <c r="Z12" s="20" t="s">
        <v>125</v>
      </c>
      <c r="AA12" s="20" t="s">
        <v>125</v>
      </c>
      <c r="AB12" s="20" t="s">
        <v>125</v>
      </c>
      <c r="AC12" s="20" t="s">
        <v>125</v>
      </c>
      <c r="AD12" s="20" t="s">
        <v>125</v>
      </c>
      <c r="AE12" s="20">
        <v>561864</v>
      </c>
      <c r="AF12" s="20" t="s">
        <v>125</v>
      </c>
      <c r="AG12" s="20">
        <v>7235506</v>
      </c>
      <c r="AH12" s="20" t="s">
        <v>125</v>
      </c>
      <c r="AI12" s="20" t="s">
        <v>125</v>
      </c>
      <c r="AJ12" s="20" t="s">
        <v>125</v>
      </c>
      <c r="AK12" s="20" t="s">
        <v>125</v>
      </c>
      <c r="AL12" s="20" t="s">
        <v>125</v>
      </c>
      <c r="AM12" s="20" t="s">
        <v>125</v>
      </c>
      <c r="AN12" s="20" t="s">
        <v>125</v>
      </c>
      <c r="AO12" s="20" t="s">
        <v>125</v>
      </c>
      <c r="AP12" s="20" t="s">
        <v>125</v>
      </c>
      <c r="AQ12" s="20" t="s">
        <v>125</v>
      </c>
      <c r="AR12" s="20" t="s">
        <v>125</v>
      </c>
      <c r="AS12" s="20" t="s">
        <v>125</v>
      </c>
      <c r="AT12" s="20" t="s">
        <v>125</v>
      </c>
      <c r="AU12" s="20" t="s">
        <v>125</v>
      </c>
      <c r="AV12" s="20" t="s">
        <v>125</v>
      </c>
      <c r="AW12" s="20" t="s">
        <v>125</v>
      </c>
      <c r="AX12" s="20" t="s">
        <v>125</v>
      </c>
      <c r="AY12" s="20" t="s">
        <v>125</v>
      </c>
      <c r="AZ12" s="20" t="s">
        <v>125</v>
      </c>
      <c r="BA12" s="20" t="s">
        <v>125</v>
      </c>
      <c r="BB12" s="20" t="s">
        <v>125</v>
      </c>
      <c r="BC12" s="20" t="s">
        <v>125</v>
      </c>
      <c r="BD12" s="20" t="s">
        <v>125</v>
      </c>
      <c r="BE12" s="20" t="s">
        <v>125</v>
      </c>
      <c r="BF12" s="20" t="s">
        <v>125</v>
      </c>
      <c r="BG12" s="20" t="s">
        <v>125</v>
      </c>
      <c r="BH12" s="20" t="s">
        <v>125</v>
      </c>
      <c r="BI12" s="20" t="s">
        <v>125</v>
      </c>
      <c r="BJ12" s="20">
        <v>524370</v>
      </c>
      <c r="BK12" s="20">
        <v>2097480</v>
      </c>
      <c r="BL12" s="20" t="s">
        <v>125</v>
      </c>
      <c r="BM12" s="20" t="s">
        <v>125</v>
      </c>
      <c r="BN12" s="20" t="s">
        <v>125</v>
      </c>
      <c r="BO12" s="20" t="s">
        <v>125</v>
      </c>
      <c r="BP12" s="20" t="s">
        <v>125</v>
      </c>
      <c r="BQ12" s="20" t="s">
        <v>125</v>
      </c>
      <c r="BR12" s="20" t="s">
        <v>125</v>
      </c>
      <c r="BS12" s="20">
        <v>2107516</v>
      </c>
      <c r="BT12" s="20" t="s">
        <v>125</v>
      </c>
      <c r="BU12" s="20">
        <v>58524880</v>
      </c>
      <c r="BV12" s="20" t="s">
        <v>125</v>
      </c>
      <c r="BW12" s="20" t="s">
        <v>125</v>
      </c>
      <c r="BX12" s="20" t="s">
        <v>125</v>
      </c>
      <c r="BY12" s="20" t="s">
        <v>125</v>
      </c>
      <c r="BZ12" s="20" t="s">
        <v>125</v>
      </c>
      <c r="CA12" s="20" t="s">
        <v>125</v>
      </c>
      <c r="CB12" s="20" t="s">
        <v>125</v>
      </c>
      <c r="CC12" s="20" t="s">
        <v>125</v>
      </c>
      <c r="CD12" s="20" t="s">
        <v>125</v>
      </c>
      <c r="CE12" s="20" t="s">
        <v>125</v>
      </c>
      <c r="CF12" s="20" t="s">
        <v>125</v>
      </c>
      <c r="CG12" s="20" t="s">
        <v>69</v>
      </c>
      <c r="CH12" s="20" t="s">
        <v>125</v>
      </c>
      <c r="CI12" s="20" t="s">
        <v>125</v>
      </c>
      <c r="CJ12" s="20" t="s">
        <v>125</v>
      </c>
      <c r="CK12" s="20" t="s">
        <v>125</v>
      </c>
      <c r="CL12" s="20" t="s">
        <v>125</v>
      </c>
      <c r="CM12" s="20" t="s">
        <v>125</v>
      </c>
      <c r="CN12" s="20" t="s">
        <v>125</v>
      </c>
      <c r="CO12" s="20" t="s">
        <v>125</v>
      </c>
      <c r="CP12" s="20" t="s">
        <v>125</v>
      </c>
      <c r="CQ12" s="20" t="s">
        <v>125</v>
      </c>
      <c r="CR12" s="20" t="s">
        <v>110</v>
      </c>
      <c r="CS12" s="20" t="s">
        <v>125</v>
      </c>
    </row>
    <row r="13" spans="1:97" ht="17.25" customHeight="1">
      <c r="A13" s="103"/>
      <c r="B13" s="24" t="s">
        <v>81</v>
      </c>
      <c r="C13" s="21" t="s">
        <v>37</v>
      </c>
      <c r="D13" s="20">
        <v>0</v>
      </c>
      <c r="E13" s="20">
        <v>73374048</v>
      </c>
      <c r="F13" s="20">
        <v>0</v>
      </c>
      <c r="G13" s="20">
        <v>801360</v>
      </c>
      <c r="H13" s="20">
        <v>0</v>
      </c>
      <c r="I13" s="20">
        <v>2266704</v>
      </c>
      <c r="J13" s="20">
        <v>0</v>
      </c>
      <c r="K13" s="20">
        <v>0</v>
      </c>
      <c r="L13" s="20">
        <v>55866240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21790632</v>
      </c>
      <c r="W13" s="20">
        <v>0</v>
      </c>
      <c r="X13" s="20">
        <v>0</v>
      </c>
      <c r="Y13" s="20">
        <v>17545968</v>
      </c>
      <c r="Z13" s="20">
        <v>0</v>
      </c>
      <c r="AA13" s="20">
        <v>132924</v>
      </c>
      <c r="AB13" s="20">
        <v>51042816</v>
      </c>
      <c r="AC13" s="20">
        <v>0</v>
      </c>
      <c r="AD13" s="20">
        <v>797544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34716060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1595088</v>
      </c>
      <c r="AT13" s="20">
        <v>0</v>
      </c>
      <c r="AU13" s="20">
        <v>0</v>
      </c>
      <c r="AV13" s="20">
        <v>0</v>
      </c>
      <c r="AW13" s="20">
        <v>0</v>
      </c>
      <c r="AX13" s="20">
        <v>5586624</v>
      </c>
      <c r="AY13" s="20">
        <v>0</v>
      </c>
      <c r="AZ13" s="20">
        <v>0</v>
      </c>
      <c r="BA13" s="20">
        <v>5945328</v>
      </c>
      <c r="BB13" s="20">
        <v>0</v>
      </c>
      <c r="BC13" s="20">
        <v>0</v>
      </c>
      <c r="BD13" s="20">
        <v>5484228</v>
      </c>
      <c r="BE13" s="20">
        <v>0</v>
      </c>
      <c r="BF13" s="20">
        <v>3190176</v>
      </c>
      <c r="BG13" s="20">
        <v>0</v>
      </c>
      <c r="BH13" s="20">
        <v>0</v>
      </c>
      <c r="BI13" s="20">
        <v>0</v>
      </c>
      <c r="BJ13" s="20">
        <v>4258656</v>
      </c>
      <c r="BK13" s="20">
        <v>636000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267120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0</v>
      </c>
      <c r="BZ13" s="20">
        <v>0</v>
      </c>
      <c r="CA13" s="20">
        <v>0</v>
      </c>
      <c r="CB13" s="20">
        <v>0</v>
      </c>
      <c r="CC13" s="20">
        <v>0</v>
      </c>
      <c r="CD13" s="20">
        <v>0</v>
      </c>
      <c r="CE13" s="20">
        <v>0</v>
      </c>
      <c r="CF13" s="20">
        <v>0</v>
      </c>
      <c r="CG13" s="20" t="s">
        <v>69</v>
      </c>
      <c r="CH13" s="20">
        <v>0</v>
      </c>
      <c r="CI13" s="20">
        <v>0</v>
      </c>
      <c r="CJ13" s="20">
        <v>0</v>
      </c>
      <c r="CK13" s="20">
        <v>0</v>
      </c>
      <c r="CL13" s="20">
        <v>13357272</v>
      </c>
      <c r="CM13" s="20">
        <v>531696</v>
      </c>
      <c r="CN13" s="20">
        <v>1312704</v>
      </c>
      <c r="CO13" s="20">
        <v>0</v>
      </c>
      <c r="CP13" s="20">
        <v>0</v>
      </c>
      <c r="CQ13" s="20">
        <v>0</v>
      </c>
      <c r="CR13" s="20" t="s">
        <v>110</v>
      </c>
      <c r="CS13" s="20">
        <v>0</v>
      </c>
    </row>
    <row r="14" spans="1:97" ht="17.25" customHeight="1">
      <c r="A14" s="103"/>
      <c r="B14" s="24" t="s">
        <v>82</v>
      </c>
      <c r="C14" s="21" t="s">
        <v>39</v>
      </c>
      <c r="D14" s="20">
        <v>0</v>
      </c>
      <c r="E14" s="20">
        <v>265750000</v>
      </c>
      <c r="F14" s="20">
        <v>0</v>
      </c>
      <c r="G14" s="20">
        <v>6807110</v>
      </c>
      <c r="H14" s="20">
        <v>0</v>
      </c>
      <c r="I14" s="20">
        <v>0</v>
      </c>
      <c r="J14" s="20">
        <v>19857600</v>
      </c>
      <c r="K14" s="20">
        <v>0</v>
      </c>
      <c r="L14" s="20">
        <v>0</v>
      </c>
      <c r="M14" s="20">
        <v>0</v>
      </c>
      <c r="N14" s="20">
        <v>0</v>
      </c>
      <c r="O14" s="20">
        <v>34216450</v>
      </c>
      <c r="P14" s="20">
        <v>4000000</v>
      </c>
      <c r="Q14" s="20">
        <v>0</v>
      </c>
      <c r="R14" s="20">
        <v>0</v>
      </c>
      <c r="S14" s="20">
        <v>0</v>
      </c>
      <c r="T14" s="20">
        <v>69748000</v>
      </c>
      <c r="U14" s="20">
        <v>0</v>
      </c>
      <c r="V14" s="20">
        <v>96278000</v>
      </c>
      <c r="W14" s="20">
        <v>0</v>
      </c>
      <c r="X14" s="20">
        <v>4500000</v>
      </c>
      <c r="Y14" s="20">
        <v>58000000</v>
      </c>
      <c r="Z14" s="20">
        <v>0</v>
      </c>
      <c r="AA14" s="20">
        <v>44946104</v>
      </c>
      <c r="AB14" s="20">
        <v>196991000</v>
      </c>
      <c r="AC14" s="20">
        <v>0</v>
      </c>
      <c r="AD14" s="20">
        <v>13133350</v>
      </c>
      <c r="AE14" s="20">
        <v>8550000</v>
      </c>
      <c r="AF14" s="20">
        <v>0</v>
      </c>
      <c r="AG14" s="20">
        <v>57737043</v>
      </c>
      <c r="AH14" s="20">
        <v>0</v>
      </c>
      <c r="AI14" s="20">
        <v>0</v>
      </c>
      <c r="AJ14" s="20">
        <v>0</v>
      </c>
      <c r="AK14" s="20">
        <v>0</v>
      </c>
      <c r="AL14" s="20">
        <v>175501000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35532000</v>
      </c>
      <c r="AT14" s="20">
        <v>0</v>
      </c>
      <c r="AU14" s="20">
        <v>0</v>
      </c>
      <c r="AV14" s="20">
        <v>0</v>
      </c>
      <c r="AW14" s="20">
        <v>0</v>
      </c>
      <c r="AX14" s="20">
        <v>83836013</v>
      </c>
      <c r="AY14" s="20">
        <v>0</v>
      </c>
      <c r="AZ14" s="20">
        <v>0</v>
      </c>
      <c r="BA14" s="20">
        <v>879408</v>
      </c>
      <c r="BB14" s="20">
        <v>77148740</v>
      </c>
      <c r="BC14" s="20">
        <v>0</v>
      </c>
      <c r="BD14" s="20">
        <v>82441196</v>
      </c>
      <c r="BE14" s="20">
        <v>0</v>
      </c>
      <c r="BF14" s="20">
        <v>99839766</v>
      </c>
      <c r="BG14" s="20">
        <v>0</v>
      </c>
      <c r="BH14" s="20">
        <v>0</v>
      </c>
      <c r="BI14" s="20">
        <v>0</v>
      </c>
      <c r="BJ14" s="20">
        <v>24144520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90469480</v>
      </c>
      <c r="BV14" s="20">
        <v>0</v>
      </c>
      <c r="BW14" s="20">
        <v>56001950</v>
      </c>
      <c r="BX14" s="20">
        <v>92626580</v>
      </c>
      <c r="BY14" s="20">
        <v>0</v>
      </c>
      <c r="BZ14" s="20">
        <v>16114550</v>
      </c>
      <c r="CA14" s="20">
        <v>0</v>
      </c>
      <c r="CB14" s="20">
        <v>0</v>
      </c>
      <c r="CC14" s="20">
        <v>0</v>
      </c>
      <c r="CD14" s="20">
        <v>0</v>
      </c>
      <c r="CE14" s="20">
        <v>25569636</v>
      </c>
      <c r="CF14" s="20">
        <v>0</v>
      </c>
      <c r="CG14" s="20" t="s">
        <v>69</v>
      </c>
      <c r="CH14" s="20">
        <v>0</v>
      </c>
      <c r="CI14" s="20">
        <v>0</v>
      </c>
      <c r="CJ14" s="20">
        <v>26800000</v>
      </c>
      <c r="CK14" s="20">
        <v>34452270</v>
      </c>
      <c r="CL14" s="20">
        <v>69246510</v>
      </c>
      <c r="CM14" s="20">
        <v>51157640</v>
      </c>
      <c r="CN14" s="20">
        <v>0</v>
      </c>
      <c r="CO14" s="20">
        <v>65533120</v>
      </c>
      <c r="CP14" s="20">
        <v>0</v>
      </c>
      <c r="CQ14" s="20">
        <v>0</v>
      </c>
      <c r="CR14" s="20" t="s">
        <v>110</v>
      </c>
      <c r="CS14" s="20">
        <v>0</v>
      </c>
    </row>
    <row r="15" spans="1:97" ht="17.25" customHeight="1">
      <c r="A15" s="103"/>
      <c r="B15" s="24" t="s">
        <v>85</v>
      </c>
      <c r="C15" s="19" t="s">
        <v>41</v>
      </c>
      <c r="D15" s="20">
        <v>0</v>
      </c>
      <c r="E15" s="20">
        <v>0</v>
      </c>
      <c r="F15" s="20">
        <v>0</v>
      </c>
      <c r="G15" s="20">
        <v>0</v>
      </c>
      <c r="H15" s="20">
        <v>4197083.04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3483872.8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249391101.09144229</v>
      </c>
      <c r="AF15" s="20">
        <v>53418232.627800003</v>
      </c>
      <c r="AG15" s="20">
        <v>0</v>
      </c>
      <c r="AH15" s="20">
        <v>0</v>
      </c>
      <c r="AI15" s="20">
        <v>43932709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74029343.142000005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8598640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197833539.63750002</v>
      </c>
      <c r="BH15" s="20">
        <v>0</v>
      </c>
      <c r="BI15" s="20">
        <v>0</v>
      </c>
      <c r="BJ15" s="20">
        <v>0</v>
      </c>
      <c r="BK15" s="20">
        <v>0</v>
      </c>
      <c r="BL15" s="20">
        <v>21025400</v>
      </c>
      <c r="BM15" s="20">
        <v>0</v>
      </c>
      <c r="BN15" s="20">
        <v>18813041.410500001</v>
      </c>
      <c r="BO15" s="20">
        <v>0</v>
      </c>
      <c r="BP15" s="20">
        <v>0</v>
      </c>
      <c r="BQ15" s="20">
        <v>0</v>
      </c>
      <c r="BR15" s="20">
        <v>8018578</v>
      </c>
      <c r="BS15" s="20">
        <v>0</v>
      </c>
      <c r="BT15" s="20">
        <v>44199562.418731086</v>
      </c>
      <c r="BU15" s="20">
        <v>60652988.277970299</v>
      </c>
      <c r="BV15" s="20">
        <v>0</v>
      </c>
      <c r="BW15" s="20">
        <v>0</v>
      </c>
      <c r="BX15" s="20">
        <v>0</v>
      </c>
      <c r="BY15" s="20">
        <v>0</v>
      </c>
      <c r="BZ15" s="20">
        <v>0</v>
      </c>
      <c r="CA15" s="20">
        <v>0</v>
      </c>
      <c r="CB15" s="20">
        <v>0</v>
      </c>
      <c r="CC15" s="20">
        <v>116179570.52800001</v>
      </c>
      <c r="CD15" s="20">
        <v>0</v>
      </c>
      <c r="CE15" s="20">
        <v>138941036.997154</v>
      </c>
      <c r="CF15" s="20">
        <v>0</v>
      </c>
      <c r="CG15" s="20" t="s">
        <v>69</v>
      </c>
      <c r="CH15" s="20">
        <v>0</v>
      </c>
      <c r="CI15" s="20">
        <v>0</v>
      </c>
      <c r="CJ15" s="20">
        <v>1952474</v>
      </c>
      <c r="CK15" s="20">
        <v>10633071.818181818</v>
      </c>
      <c r="CL15" s="20">
        <v>0</v>
      </c>
      <c r="CM15" s="20">
        <v>0</v>
      </c>
      <c r="CN15" s="20">
        <v>0</v>
      </c>
      <c r="CO15" s="20">
        <v>0</v>
      </c>
      <c r="CP15" s="20">
        <v>0</v>
      </c>
      <c r="CQ15" s="20">
        <v>0</v>
      </c>
      <c r="CR15" s="20" t="s">
        <v>110</v>
      </c>
      <c r="CS15" s="20">
        <v>0</v>
      </c>
    </row>
    <row r="16" spans="1:97" ht="17.25" customHeight="1">
      <c r="A16" s="103"/>
      <c r="B16" s="24" t="s">
        <v>86</v>
      </c>
      <c r="C16" s="21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26679195</v>
      </c>
      <c r="AF16" s="20">
        <v>663442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74029343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33575811</v>
      </c>
      <c r="BU16" s="20">
        <v>14301236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22172608</v>
      </c>
      <c r="CF16" s="20">
        <v>0</v>
      </c>
      <c r="CG16" s="20" t="s">
        <v>69</v>
      </c>
      <c r="CH16" s="20">
        <v>0</v>
      </c>
      <c r="CI16" s="20">
        <v>0</v>
      </c>
      <c r="CJ16" s="20">
        <v>1952474</v>
      </c>
      <c r="CK16" s="20">
        <v>10633072</v>
      </c>
      <c r="CL16" s="20">
        <v>0</v>
      </c>
      <c r="CM16" s="20">
        <v>0</v>
      </c>
      <c r="CN16" s="20">
        <v>0</v>
      </c>
      <c r="CO16" s="20">
        <v>0</v>
      </c>
      <c r="CP16" s="20">
        <v>0</v>
      </c>
      <c r="CQ16" s="20">
        <v>0</v>
      </c>
      <c r="CR16" s="20" t="s">
        <v>110</v>
      </c>
      <c r="CS16" s="20">
        <v>0</v>
      </c>
    </row>
    <row r="17" spans="1:97" ht="17.25" customHeight="1">
      <c r="A17" s="103"/>
      <c r="B17" s="24" t="s">
        <v>87</v>
      </c>
      <c r="C17" s="21" t="s">
        <v>43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120763969</v>
      </c>
      <c r="AF17" s="20" t="s">
        <v>125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197833540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18870946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 t="s">
        <v>69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 t="s">
        <v>110</v>
      </c>
      <c r="CS17" s="20">
        <v>0</v>
      </c>
    </row>
    <row r="18" spans="1:97" ht="17.25" customHeight="1">
      <c r="A18" s="103"/>
      <c r="B18" s="24" t="s">
        <v>88</v>
      </c>
      <c r="C18" s="21" t="s">
        <v>44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165444717</v>
      </c>
      <c r="AF18" s="20">
        <v>50861226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18703541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10623752</v>
      </c>
      <c r="BU18" s="20">
        <v>27480806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116768429</v>
      </c>
      <c r="CF18" s="20">
        <v>0</v>
      </c>
      <c r="CG18" s="20" t="s">
        <v>69</v>
      </c>
      <c r="CH18" s="20">
        <v>0</v>
      </c>
      <c r="CI18" s="20">
        <v>0</v>
      </c>
      <c r="CJ18" s="20">
        <v>0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 t="s">
        <v>110</v>
      </c>
      <c r="CS18" s="20">
        <v>0</v>
      </c>
    </row>
    <row r="19" spans="1:97" ht="17.25" customHeight="1">
      <c r="A19" s="103"/>
      <c r="B19" s="24" t="s">
        <v>89</v>
      </c>
      <c r="C19" s="21" t="s">
        <v>90</v>
      </c>
      <c r="D19" s="20">
        <v>0</v>
      </c>
      <c r="E19" s="20">
        <v>0</v>
      </c>
      <c r="F19" s="20">
        <v>0</v>
      </c>
      <c r="G19" s="20">
        <v>0</v>
      </c>
      <c r="H19" s="20">
        <v>4197083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3483873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1893565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8598640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21025400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8018578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116179571</v>
      </c>
      <c r="CD19" s="20">
        <v>0</v>
      </c>
      <c r="CE19" s="20">
        <v>0</v>
      </c>
      <c r="CF19" s="20">
        <v>0</v>
      </c>
      <c r="CG19" s="20" t="s">
        <v>69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 t="s">
        <v>110</v>
      </c>
      <c r="CS19" s="20">
        <v>0</v>
      </c>
    </row>
    <row r="20" spans="1:97" ht="17.25" customHeight="1">
      <c r="A20" s="103"/>
      <c r="B20" s="24" t="s">
        <v>91</v>
      </c>
      <c r="C20" s="21" t="s">
        <v>92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43932709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109500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 t="s">
        <v>69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 t="s">
        <v>110</v>
      </c>
      <c r="CS20" s="20">
        <v>0</v>
      </c>
    </row>
    <row r="21" spans="1:97" ht="17.25" customHeight="1">
      <c r="A21" s="103"/>
      <c r="B21" s="24" t="s">
        <v>93</v>
      </c>
      <c r="C21" s="21" t="s">
        <v>48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63496780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0" t="s">
        <v>69</v>
      </c>
      <c r="CH21" s="20">
        <v>0</v>
      </c>
      <c r="CI21" s="20">
        <v>0</v>
      </c>
      <c r="CJ21" s="20">
        <v>0</v>
      </c>
      <c r="CK21" s="20">
        <v>0</v>
      </c>
      <c r="CL21" s="20">
        <v>0</v>
      </c>
      <c r="CM21" s="20">
        <v>0</v>
      </c>
      <c r="CN21" s="20">
        <v>0</v>
      </c>
      <c r="CO21" s="20">
        <v>0</v>
      </c>
      <c r="CP21" s="20">
        <v>0</v>
      </c>
      <c r="CQ21" s="20">
        <v>0</v>
      </c>
      <c r="CR21" s="20" t="s">
        <v>110</v>
      </c>
      <c r="CS21" s="20">
        <v>0</v>
      </c>
    </row>
    <row r="22" spans="1:97" ht="17.25" customHeight="1">
      <c r="A22" s="103"/>
      <c r="B22" s="24" t="s">
        <v>94</v>
      </c>
      <c r="C22" s="19" t="s">
        <v>49</v>
      </c>
      <c r="D22" s="20">
        <v>225745322</v>
      </c>
      <c r="E22" s="20">
        <v>0</v>
      </c>
      <c r="F22" s="20">
        <v>0</v>
      </c>
      <c r="G22" s="20">
        <v>0</v>
      </c>
      <c r="H22" s="20">
        <v>12797523.396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6000000</v>
      </c>
      <c r="P22" s="20">
        <v>0</v>
      </c>
      <c r="Q22" s="20">
        <v>0</v>
      </c>
      <c r="R22" s="20">
        <v>5050600</v>
      </c>
      <c r="S22" s="20">
        <v>62902783.490000002</v>
      </c>
      <c r="T22" s="20">
        <v>15809204</v>
      </c>
      <c r="U22" s="20">
        <v>0</v>
      </c>
      <c r="V22" s="20">
        <v>0</v>
      </c>
      <c r="W22" s="20">
        <v>87204957.329999998</v>
      </c>
      <c r="X22" s="20">
        <v>4855710.7300000004</v>
      </c>
      <c r="Y22" s="20">
        <v>24500000</v>
      </c>
      <c r="Z22" s="20">
        <v>94806549.599999994</v>
      </c>
      <c r="AA22" s="20">
        <v>0</v>
      </c>
      <c r="AB22" s="20">
        <v>0</v>
      </c>
      <c r="AC22" s="20">
        <v>62602915.614</v>
      </c>
      <c r="AD22" s="20">
        <v>0</v>
      </c>
      <c r="AE22" s="20">
        <v>25343000</v>
      </c>
      <c r="AF22" s="20">
        <v>0</v>
      </c>
      <c r="AG22" s="20">
        <v>0</v>
      </c>
      <c r="AH22" s="20">
        <v>180305395.28900003</v>
      </c>
      <c r="AI22" s="20">
        <v>196989420</v>
      </c>
      <c r="AJ22" s="20">
        <v>61075736</v>
      </c>
      <c r="AK22" s="20">
        <v>320170537.56470001</v>
      </c>
      <c r="AL22" s="20">
        <v>0</v>
      </c>
      <c r="AM22" s="20">
        <v>78211922.825000003</v>
      </c>
      <c r="AN22" s="20">
        <v>0</v>
      </c>
      <c r="AO22" s="20">
        <v>0</v>
      </c>
      <c r="AP22" s="20">
        <v>0</v>
      </c>
      <c r="AQ22" s="20">
        <v>189719928</v>
      </c>
      <c r="AR22" s="20">
        <v>0</v>
      </c>
      <c r="AS22" s="20">
        <v>3465965</v>
      </c>
      <c r="AT22" s="20">
        <v>25202136</v>
      </c>
      <c r="AU22" s="20">
        <v>173078529</v>
      </c>
      <c r="AV22" s="20">
        <v>0</v>
      </c>
      <c r="AW22" s="20">
        <v>284064007.88800007</v>
      </c>
      <c r="AX22" s="20">
        <v>0</v>
      </c>
      <c r="AY22" s="20">
        <v>0</v>
      </c>
      <c r="AZ22" s="20">
        <v>0</v>
      </c>
      <c r="BA22" s="20">
        <v>0</v>
      </c>
      <c r="BB22" s="20">
        <v>383514871.76999998</v>
      </c>
      <c r="BC22" s="20">
        <v>0</v>
      </c>
      <c r="BD22" s="20">
        <v>1302635.2499999998</v>
      </c>
      <c r="BE22" s="20">
        <v>64623660.819000006</v>
      </c>
      <c r="BF22" s="20">
        <v>0</v>
      </c>
      <c r="BG22" s="20">
        <v>0</v>
      </c>
      <c r="BH22" s="20">
        <v>147134890</v>
      </c>
      <c r="BI22" s="20">
        <v>29346673</v>
      </c>
      <c r="BJ22" s="20">
        <v>0</v>
      </c>
      <c r="BK22" s="20">
        <v>95319630.298999995</v>
      </c>
      <c r="BL22" s="20">
        <v>0</v>
      </c>
      <c r="BM22" s="20">
        <v>71309103.219047606</v>
      </c>
      <c r="BN22" s="20">
        <v>0</v>
      </c>
      <c r="BO22" s="20">
        <v>0</v>
      </c>
      <c r="BP22" s="20">
        <v>1094629</v>
      </c>
      <c r="BQ22" s="20">
        <v>0</v>
      </c>
      <c r="BR22" s="20">
        <v>0</v>
      </c>
      <c r="BS22" s="20">
        <v>3588354</v>
      </c>
      <c r="BT22" s="20">
        <v>0</v>
      </c>
      <c r="BU22" s="20">
        <v>0</v>
      </c>
      <c r="BV22" s="20">
        <v>0</v>
      </c>
      <c r="BW22" s="20">
        <v>2276245</v>
      </c>
      <c r="BX22" s="20">
        <v>0</v>
      </c>
      <c r="BY22" s="20">
        <v>0</v>
      </c>
      <c r="BZ22" s="20">
        <v>24092346.938999999</v>
      </c>
      <c r="CA22" s="20">
        <v>0</v>
      </c>
      <c r="CB22" s="20">
        <v>32699351</v>
      </c>
      <c r="CC22" s="20">
        <v>32824700</v>
      </c>
      <c r="CD22" s="20">
        <v>313119031</v>
      </c>
      <c r="CE22" s="20">
        <v>0</v>
      </c>
      <c r="CF22" s="20">
        <v>8435518.5469999984</v>
      </c>
      <c r="CG22" s="20" t="s">
        <v>69</v>
      </c>
      <c r="CH22" s="20">
        <v>0</v>
      </c>
      <c r="CI22" s="20">
        <v>0</v>
      </c>
      <c r="CJ22" s="20">
        <v>0</v>
      </c>
      <c r="CK22" s="20">
        <v>0</v>
      </c>
      <c r="CL22" s="20">
        <v>0</v>
      </c>
      <c r="CM22" s="20">
        <v>0</v>
      </c>
      <c r="CN22" s="20">
        <v>0</v>
      </c>
      <c r="CO22" s="20">
        <v>0</v>
      </c>
      <c r="CP22" s="20">
        <v>0</v>
      </c>
      <c r="CQ22" s="20">
        <v>0</v>
      </c>
      <c r="CR22" s="20" t="s">
        <v>110</v>
      </c>
      <c r="CS22" s="20">
        <v>0</v>
      </c>
    </row>
    <row r="23" spans="1:97" ht="17.25" customHeight="1">
      <c r="A23" s="103"/>
      <c r="B23" s="24" t="s">
        <v>95</v>
      </c>
      <c r="C23" s="21" t="s">
        <v>50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15809204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39729880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383514871.76999998</v>
      </c>
      <c r="BC23" s="20">
        <v>0</v>
      </c>
      <c r="BD23" s="20">
        <v>0</v>
      </c>
      <c r="BE23" s="20">
        <v>64623660.819000006</v>
      </c>
      <c r="BF23" s="20">
        <v>0</v>
      </c>
      <c r="BG23" s="20">
        <v>0</v>
      </c>
      <c r="BH23" s="20">
        <v>0</v>
      </c>
      <c r="BI23" s="20">
        <v>29346673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1094629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313119031</v>
      </c>
      <c r="CE23" s="20">
        <v>0</v>
      </c>
      <c r="CF23" s="20">
        <v>0</v>
      </c>
      <c r="CG23" s="20" t="s">
        <v>69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 t="s">
        <v>110</v>
      </c>
      <c r="CS23" s="20">
        <v>0</v>
      </c>
    </row>
    <row r="24" spans="1:97" ht="17.25" customHeight="1">
      <c r="A24" s="103"/>
      <c r="B24" s="24" t="s">
        <v>96</v>
      </c>
      <c r="C24" s="21" t="s">
        <v>51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118747575</v>
      </c>
      <c r="BI24" s="20">
        <v>0</v>
      </c>
      <c r="BJ24" s="20">
        <v>0</v>
      </c>
      <c r="BK24" s="20">
        <v>93483000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 t="s">
        <v>69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 t="s">
        <v>110</v>
      </c>
      <c r="CS24" s="20">
        <v>0</v>
      </c>
    </row>
    <row r="25" spans="1:97" ht="17.25" customHeight="1">
      <c r="A25" s="103"/>
      <c r="B25" s="24" t="s">
        <v>97</v>
      </c>
      <c r="C25" s="21" t="s">
        <v>98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 t="s">
        <v>69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 t="s">
        <v>110</v>
      </c>
      <c r="CS25" s="20">
        <v>0</v>
      </c>
    </row>
    <row r="26" spans="1:97" ht="17.25" customHeight="1">
      <c r="A26" s="103"/>
      <c r="B26" s="24" t="s">
        <v>99</v>
      </c>
      <c r="C26" s="21" t="s">
        <v>53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294971549.56470001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 t="s">
        <v>69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 t="s">
        <v>110</v>
      </c>
      <c r="CS26" s="20">
        <v>0</v>
      </c>
    </row>
    <row r="27" spans="1:97" ht="17.25" customHeight="1">
      <c r="A27" s="103"/>
      <c r="B27" s="24" t="s">
        <v>100</v>
      </c>
      <c r="C27" s="21" t="s">
        <v>54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62602915.614</v>
      </c>
      <c r="AD27" s="20">
        <v>0</v>
      </c>
      <c r="AE27" s="20">
        <v>0</v>
      </c>
      <c r="AF27" s="20">
        <v>0</v>
      </c>
      <c r="AG27" s="20">
        <v>0</v>
      </c>
      <c r="AH27" s="20">
        <v>175627691.28900003</v>
      </c>
      <c r="AI27" s="20">
        <v>0</v>
      </c>
      <c r="AJ27" s="20">
        <v>0</v>
      </c>
      <c r="AK27" s="20">
        <v>0</v>
      </c>
      <c r="AL27" s="20">
        <v>0</v>
      </c>
      <c r="AM27" s="20">
        <v>78211922.825000003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 t="s">
        <v>69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 t="s">
        <v>110</v>
      </c>
      <c r="CS27" s="20">
        <v>0</v>
      </c>
    </row>
    <row r="28" spans="1:97" ht="17.25" customHeight="1">
      <c r="A28" s="103"/>
      <c r="B28" s="24" t="s">
        <v>101</v>
      </c>
      <c r="C28" s="21" t="s">
        <v>55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156859928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 t="s">
        <v>69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 t="s">
        <v>110</v>
      </c>
      <c r="CS28" s="20">
        <v>0</v>
      </c>
    </row>
    <row r="29" spans="1:97" ht="17.25" customHeight="1">
      <c r="A29" s="103"/>
      <c r="B29" s="24" t="s">
        <v>102</v>
      </c>
      <c r="C29" s="21" t="s">
        <v>56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4855710.7300000004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25202136</v>
      </c>
      <c r="AU29" s="20">
        <v>0</v>
      </c>
      <c r="AV29" s="20">
        <v>0</v>
      </c>
      <c r="AW29" s="20">
        <v>284064007.88800007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1836630.2990000001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8435518.5469999984</v>
      </c>
      <c r="CG29" s="20" t="s">
        <v>69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 t="s">
        <v>110</v>
      </c>
      <c r="CS29" s="20">
        <v>0</v>
      </c>
    </row>
    <row r="30" spans="1:97" ht="17.25" customHeight="1">
      <c r="A30" s="103"/>
      <c r="B30" s="24" t="s">
        <v>103</v>
      </c>
      <c r="C30" s="21" t="s">
        <v>57</v>
      </c>
      <c r="D30" s="20">
        <v>0</v>
      </c>
      <c r="E30" s="20">
        <v>0</v>
      </c>
      <c r="F30" s="20">
        <v>0</v>
      </c>
      <c r="G30" s="20">
        <v>0</v>
      </c>
      <c r="H30" s="20">
        <v>12797523.396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87204957.329999998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21345856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1302635.2499999998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3588354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24092346.938999999</v>
      </c>
      <c r="CA30" s="20">
        <v>0</v>
      </c>
      <c r="CB30" s="20">
        <v>0</v>
      </c>
      <c r="CC30" s="20">
        <v>27824700</v>
      </c>
      <c r="CD30" s="20">
        <v>0</v>
      </c>
      <c r="CE30" s="20">
        <v>0</v>
      </c>
      <c r="CF30" s="20">
        <v>0</v>
      </c>
      <c r="CG30" s="20" t="s">
        <v>69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 t="s">
        <v>110</v>
      </c>
      <c r="CS30" s="20">
        <v>0</v>
      </c>
    </row>
    <row r="31" spans="1:97" ht="17.25" customHeight="1">
      <c r="A31" s="103"/>
      <c r="B31" s="24" t="s">
        <v>104</v>
      </c>
      <c r="C31" s="21" t="s">
        <v>58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62902783.490000002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94806549.599999994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 t="s">
        <v>69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 t="s">
        <v>110</v>
      </c>
      <c r="CS31" s="20">
        <v>0</v>
      </c>
    </row>
    <row r="32" spans="1:97" ht="17.25" customHeight="1">
      <c r="A32" s="103"/>
      <c r="B32" s="24" t="s">
        <v>105</v>
      </c>
      <c r="C32" s="21" t="s">
        <v>59</v>
      </c>
      <c r="D32" s="20">
        <v>225745322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6000000</v>
      </c>
      <c r="P32" s="20">
        <v>0</v>
      </c>
      <c r="Q32" s="20">
        <v>0</v>
      </c>
      <c r="R32" s="20">
        <v>5050600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24500000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25343000</v>
      </c>
      <c r="AF32" s="20">
        <v>0</v>
      </c>
      <c r="AG32" s="20">
        <v>0</v>
      </c>
      <c r="AH32" s="20">
        <v>4677704</v>
      </c>
      <c r="AI32" s="20">
        <v>196989420</v>
      </c>
      <c r="AJ32" s="20">
        <v>0</v>
      </c>
      <c r="AK32" s="20">
        <v>25198988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32860000</v>
      </c>
      <c r="AR32" s="20">
        <v>0</v>
      </c>
      <c r="AS32" s="20">
        <v>3465965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28387315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>
        <v>0</v>
      </c>
      <c r="BS32" s="20">
        <v>0</v>
      </c>
      <c r="BT32" s="20">
        <v>0</v>
      </c>
      <c r="BU32" s="20">
        <v>0</v>
      </c>
      <c r="BV32" s="20">
        <v>0</v>
      </c>
      <c r="BW32" s="20">
        <v>2276245</v>
      </c>
      <c r="BX32" s="20">
        <v>0</v>
      </c>
      <c r="BY32" s="20">
        <v>0</v>
      </c>
      <c r="BZ32" s="20">
        <v>0</v>
      </c>
      <c r="CA32" s="20">
        <v>0</v>
      </c>
      <c r="CB32" s="20">
        <v>32699351</v>
      </c>
      <c r="CC32" s="20">
        <v>5000000</v>
      </c>
      <c r="CD32" s="20">
        <v>0</v>
      </c>
      <c r="CE32" s="20">
        <v>0</v>
      </c>
      <c r="CF32" s="20">
        <v>0</v>
      </c>
      <c r="CG32" s="20" t="s">
        <v>69</v>
      </c>
      <c r="CH32" s="20">
        <v>0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 t="s">
        <v>110</v>
      </c>
      <c r="CS32" s="20">
        <v>0</v>
      </c>
    </row>
    <row r="33" spans="1:97" ht="17.25" customHeight="1">
      <c r="A33" s="103"/>
      <c r="B33" s="24" t="s">
        <v>106</v>
      </c>
      <c r="C33" s="21" t="s">
        <v>60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173078529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71309103.219047606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 t="s">
        <v>69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 t="s">
        <v>110</v>
      </c>
      <c r="CS33" s="20">
        <v>0</v>
      </c>
    </row>
    <row r="34" spans="1:97" ht="17.25" customHeight="1">
      <c r="A34" s="104"/>
      <c r="B34" s="25" t="s">
        <v>107</v>
      </c>
      <c r="C34" s="19" t="s">
        <v>63</v>
      </c>
      <c r="D34" s="20">
        <v>171060953.64999998</v>
      </c>
      <c r="E34" s="20">
        <v>94698800.149999991</v>
      </c>
      <c r="F34" s="20">
        <v>44309624.699999996</v>
      </c>
      <c r="G34" s="20">
        <v>137677879.39999998</v>
      </c>
      <c r="H34" s="20">
        <v>10697139.574399998</v>
      </c>
      <c r="I34" s="20">
        <v>200193306.94999999</v>
      </c>
      <c r="J34" s="20">
        <v>382641523.89999998</v>
      </c>
      <c r="K34" s="20">
        <v>45367257.399999999</v>
      </c>
      <c r="L34" s="20">
        <v>91523946.700000003</v>
      </c>
      <c r="M34" s="20">
        <v>5000000</v>
      </c>
      <c r="N34" s="20">
        <v>14380719.199999999</v>
      </c>
      <c r="O34" s="20">
        <v>142008423.66820002</v>
      </c>
      <c r="P34" s="20">
        <v>67954731</v>
      </c>
      <c r="Q34" s="20">
        <v>93495669.900000006</v>
      </c>
      <c r="R34" s="20">
        <v>5000000</v>
      </c>
      <c r="S34" s="20">
        <v>31140064.246000003</v>
      </c>
      <c r="T34" s="20">
        <v>51226480.649999999</v>
      </c>
      <c r="U34" s="20">
        <v>5051125</v>
      </c>
      <c r="V34" s="20">
        <v>43437872.549999997</v>
      </c>
      <c r="W34" s="20">
        <v>35837225.302000001</v>
      </c>
      <c r="X34" s="20">
        <v>56895587.741999991</v>
      </c>
      <c r="Y34" s="20">
        <v>62144264.399999999</v>
      </c>
      <c r="Z34" s="20">
        <v>14220982.439999999</v>
      </c>
      <c r="AA34" s="20">
        <v>5000000</v>
      </c>
      <c r="AB34" s="20">
        <v>46111477.949999996</v>
      </c>
      <c r="AC34" s="20">
        <v>15041677.7456</v>
      </c>
      <c r="AD34" s="20">
        <v>63859791.799999997</v>
      </c>
      <c r="AE34" s="20">
        <v>110528719.25</v>
      </c>
      <c r="AF34" s="20">
        <v>10349734.894170003</v>
      </c>
      <c r="AG34" s="20">
        <v>172562715.5</v>
      </c>
      <c r="AH34" s="20">
        <v>28148224.115600012</v>
      </c>
      <c r="AI34" s="20">
        <v>62597754.600000001</v>
      </c>
      <c r="AJ34" s="20">
        <v>18123051.149999999</v>
      </c>
      <c r="AK34" s="20">
        <v>75989512.92588</v>
      </c>
      <c r="AL34" s="20">
        <v>45330975.149999999</v>
      </c>
      <c r="AM34" s="20">
        <v>12001788.42375</v>
      </c>
      <c r="AN34" s="20">
        <v>6734317.6499999994</v>
      </c>
      <c r="AO34" s="20">
        <v>68085970</v>
      </c>
      <c r="AP34" s="20">
        <v>40330018.75</v>
      </c>
      <c r="AQ34" s="20">
        <v>28457989.199999999</v>
      </c>
      <c r="AR34" s="20">
        <v>10431188</v>
      </c>
      <c r="AS34" s="20">
        <v>29252311.606800001</v>
      </c>
      <c r="AT34" s="20">
        <v>227830668.04999998</v>
      </c>
      <c r="AU34" s="20">
        <v>69231411.599999994</v>
      </c>
      <c r="AV34" s="20">
        <v>20757932.699999999</v>
      </c>
      <c r="AW34" s="20">
        <v>71016001.972000018</v>
      </c>
      <c r="AX34" s="20">
        <v>5000000</v>
      </c>
      <c r="AY34" s="20">
        <v>5000000</v>
      </c>
      <c r="AZ34" s="20">
        <v>46974525</v>
      </c>
      <c r="BA34" s="20">
        <v>5000000</v>
      </c>
      <c r="BB34" s="20">
        <v>104420616.4425</v>
      </c>
      <c r="BC34" s="20">
        <v>62645155</v>
      </c>
      <c r="BD34" s="20">
        <v>9454269.3125</v>
      </c>
      <c r="BE34" s="20">
        <v>16155915.204750001</v>
      </c>
      <c r="BF34" s="20">
        <v>5000000</v>
      </c>
      <c r="BG34" s="20">
        <v>49458384.909375004</v>
      </c>
      <c r="BH34" s="20">
        <v>36783722.5</v>
      </c>
      <c r="BI34" s="20">
        <v>7336668.25</v>
      </c>
      <c r="BJ34" s="20">
        <v>21263120.75</v>
      </c>
      <c r="BK34" s="20">
        <v>29623454.574749999</v>
      </c>
      <c r="BL34" s="20">
        <v>5256350</v>
      </c>
      <c r="BM34" s="20">
        <v>17827275.804761901</v>
      </c>
      <c r="BN34" s="20">
        <v>5703260.3526250003</v>
      </c>
      <c r="BO34" s="20">
        <v>7590149</v>
      </c>
      <c r="BP34" s="20">
        <v>5000000</v>
      </c>
      <c r="BQ34" s="20">
        <v>26237744.25</v>
      </c>
      <c r="BR34" s="20">
        <v>5000000</v>
      </c>
      <c r="BS34" s="20">
        <v>38685692.5</v>
      </c>
      <c r="BT34" s="20">
        <v>11049890.604682771</v>
      </c>
      <c r="BU34" s="20">
        <v>38713703.569492579</v>
      </c>
      <c r="BV34" s="20">
        <v>5000000</v>
      </c>
      <c r="BW34" s="20">
        <v>33035474.25</v>
      </c>
      <c r="BX34" s="20">
        <v>21822007</v>
      </c>
      <c r="BY34" s="20">
        <v>12198316.25</v>
      </c>
      <c r="BZ34" s="20">
        <v>76032163.484750003</v>
      </c>
      <c r="CA34" s="20">
        <v>188237575</v>
      </c>
      <c r="CB34" s="20">
        <v>16524837.75</v>
      </c>
      <c r="CC34" s="20">
        <v>37251067.631999999</v>
      </c>
      <c r="CD34" s="20">
        <v>78279757.75</v>
      </c>
      <c r="CE34" s="20">
        <v>78645695.249288499</v>
      </c>
      <c r="CF34" s="20">
        <v>38594145.636749998</v>
      </c>
      <c r="CG34" s="20" t="s">
        <v>69</v>
      </c>
      <c r="CH34" s="20">
        <v>137462225.75</v>
      </c>
      <c r="CI34" s="20">
        <v>5000000</v>
      </c>
      <c r="CJ34" s="20">
        <v>5000000</v>
      </c>
      <c r="CK34" s="20">
        <v>5000000</v>
      </c>
      <c r="CL34" s="20">
        <v>24280082</v>
      </c>
      <c r="CM34" s="20">
        <v>5000000</v>
      </c>
      <c r="CN34" s="20">
        <v>146799914</v>
      </c>
      <c r="CO34" s="20">
        <v>34817168</v>
      </c>
      <c r="CP34" s="20">
        <v>116001734</v>
      </c>
      <c r="CQ34" s="20">
        <v>21899150</v>
      </c>
      <c r="CR34" s="20" t="s">
        <v>110</v>
      </c>
      <c r="CS34" s="20">
        <v>35788777</v>
      </c>
    </row>
    <row r="35" spans="1:97" ht="17.25" customHeight="1">
      <c r="C35" s="14"/>
    </row>
    <row r="36" spans="1:97" ht="17.25" customHeight="1">
      <c r="C36" s="14"/>
    </row>
    <row r="37" spans="1:97" ht="17.25" customHeight="1">
      <c r="C37" s="14"/>
    </row>
    <row r="38" spans="1:97" ht="17.25" customHeight="1">
      <c r="C38" s="14"/>
    </row>
    <row r="39" spans="1:97" ht="17.25" customHeight="1">
      <c r="C39" s="14"/>
    </row>
    <row r="40" spans="1:97" ht="17.25" customHeight="1">
      <c r="C40" s="14"/>
    </row>
    <row r="41" spans="1:97" ht="17.25" customHeight="1">
      <c r="C41" s="14"/>
    </row>
    <row r="42" spans="1:97" ht="17.25" customHeight="1">
      <c r="C42" s="14"/>
    </row>
    <row r="43" spans="1:97" ht="17.25" customHeight="1">
      <c r="C43" s="14"/>
    </row>
    <row r="44" spans="1:97" ht="17.25" customHeight="1">
      <c r="C44" s="14"/>
    </row>
    <row r="45" spans="1:97" ht="17.25" customHeight="1">
      <c r="C45" s="14"/>
    </row>
    <row r="46" spans="1:97" ht="17.25" customHeight="1">
      <c r="C46" s="14"/>
    </row>
    <row r="47" spans="1:97" ht="17.25" customHeight="1">
      <c r="C47" s="14"/>
    </row>
    <row r="48" spans="1:97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</sheetData>
  <mergeCells count="1">
    <mergeCell ref="A2:A34"/>
  </mergeCells>
  <phoneticPr fontId="11" type="noConversion"/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C1000"/>
  <sheetViews>
    <sheetView topLeftCell="A11" zoomScale="70" zoomScaleNormal="70" workbookViewId="0">
      <pane xSplit="3" topLeftCell="DR1" activePane="topRight" state="frozen"/>
      <selection pane="topRight" activeCell="B34" sqref="B34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133" width="15.59765625" customWidth="1"/>
  </cols>
  <sheetData>
    <row r="1" spans="1:133" ht="17.25" customHeight="1"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16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</row>
    <row r="2" spans="1:133" ht="17.25" customHeight="1">
      <c r="A2" s="102" t="s">
        <v>126</v>
      </c>
      <c r="B2" s="22" t="s">
        <v>65</v>
      </c>
      <c r="C2" s="23" t="s">
        <v>127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 t="s">
        <v>67</v>
      </c>
      <c r="CU2" s="20" t="s">
        <v>67</v>
      </c>
      <c r="CV2" s="20" t="s">
        <v>67</v>
      </c>
      <c r="CW2" s="20" t="s">
        <v>67</v>
      </c>
      <c r="CX2" s="20" t="s">
        <v>67</v>
      </c>
      <c r="CY2" s="20" t="s">
        <v>67</v>
      </c>
      <c r="CZ2" s="20" t="s">
        <v>67</v>
      </c>
      <c r="DA2" s="20">
        <v>83098049</v>
      </c>
      <c r="DB2" s="20">
        <v>5318930</v>
      </c>
      <c r="DC2" s="20">
        <v>236009200</v>
      </c>
      <c r="DD2" s="20">
        <v>39050000</v>
      </c>
      <c r="DE2" s="20">
        <v>185877112</v>
      </c>
      <c r="DF2" s="20">
        <v>394663665</v>
      </c>
      <c r="DG2" s="20">
        <v>14920000</v>
      </c>
      <c r="DH2" s="20">
        <v>188000000</v>
      </c>
      <c r="DI2" s="20">
        <v>92946648</v>
      </c>
      <c r="DJ2" s="20">
        <v>28503732</v>
      </c>
      <c r="DK2" s="20">
        <v>118621500</v>
      </c>
      <c r="DL2" s="20">
        <v>41898883</v>
      </c>
      <c r="DM2" s="20">
        <v>50000000</v>
      </c>
      <c r="DN2" s="20">
        <v>105640078.3</v>
      </c>
      <c r="DO2" s="20">
        <v>48563676.000000007</v>
      </c>
      <c r="DP2" s="20">
        <v>143153137</v>
      </c>
      <c r="DQ2" s="20">
        <v>195448319</v>
      </c>
      <c r="DR2" s="20">
        <v>204807225.68692964</v>
      </c>
      <c r="DS2" s="20">
        <v>5899340</v>
      </c>
      <c r="DT2" s="20">
        <v>234590516</v>
      </c>
      <c r="DU2" s="20">
        <v>28282792</v>
      </c>
      <c r="DV2" s="20">
        <v>25835656</v>
      </c>
      <c r="DW2" s="20">
        <v>4580000000</v>
      </c>
      <c r="DX2" s="20">
        <v>32856600</v>
      </c>
      <c r="DY2" s="20">
        <v>140550476</v>
      </c>
      <c r="DZ2" s="20">
        <v>80185602</v>
      </c>
      <c r="EA2" s="20">
        <v>90957255.079999998</v>
      </c>
      <c r="EB2" s="20">
        <v>130680000</v>
      </c>
      <c r="EC2" s="20">
        <v>295739486</v>
      </c>
    </row>
    <row r="3" spans="1:133" ht="17.25" customHeight="1">
      <c r="A3" s="103"/>
      <c r="B3" s="24" t="s">
        <v>68</v>
      </c>
      <c r="C3" s="19" t="s">
        <v>17</v>
      </c>
      <c r="D3" s="20">
        <v>866234438</v>
      </c>
      <c r="E3" s="20">
        <v>530201968</v>
      </c>
      <c r="F3" s="20">
        <v>308831823</v>
      </c>
      <c r="G3" s="20">
        <v>712652073</v>
      </c>
      <c r="H3" s="20">
        <v>6557879</v>
      </c>
      <c r="I3" s="20">
        <v>1441481850</v>
      </c>
      <c r="J3" s="20">
        <v>1742638078</v>
      </c>
      <c r="K3" s="20">
        <v>100051278</v>
      </c>
      <c r="L3" s="20">
        <v>646085940</v>
      </c>
      <c r="M3" s="20">
        <v>18113636</v>
      </c>
      <c r="N3" s="20">
        <v>46718401</v>
      </c>
      <c r="O3" s="20">
        <v>919543047</v>
      </c>
      <c r="P3" s="20">
        <v>615258825</v>
      </c>
      <c r="Q3" s="20">
        <v>569315511</v>
      </c>
      <c r="R3" s="20">
        <v>12910550</v>
      </c>
      <c r="S3" s="20">
        <v>97596118</v>
      </c>
      <c r="T3" s="20">
        <v>575666800</v>
      </c>
      <c r="U3" s="20">
        <v>52670000</v>
      </c>
      <c r="V3" s="20">
        <v>448474946</v>
      </c>
      <c r="W3" s="20">
        <v>51383842</v>
      </c>
      <c r="X3" s="20">
        <v>416681332</v>
      </c>
      <c r="Y3" s="20">
        <v>429752080</v>
      </c>
      <c r="Z3" s="20">
        <v>98681622</v>
      </c>
      <c r="AA3" s="20">
        <v>290977852</v>
      </c>
      <c r="AB3" s="20">
        <v>330319759</v>
      </c>
      <c r="AC3" s="20">
        <v>137866954</v>
      </c>
      <c r="AD3" s="20">
        <v>236795980</v>
      </c>
      <c r="AE3" s="20">
        <v>1349294294</v>
      </c>
      <c r="AF3" s="20">
        <v>73855792</v>
      </c>
      <c r="AG3" s="20">
        <v>798106841</v>
      </c>
      <c r="AH3" s="20">
        <v>208763849</v>
      </c>
      <c r="AI3" s="20">
        <v>163174019</v>
      </c>
      <c r="AJ3" s="20">
        <v>126369943</v>
      </c>
      <c r="AK3" s="20">
        <v>411886729</v>
      </c>
      <c r="AL3" s="20">
        <v>291125821</v>
      </c>
      <c r="AM3" s="20">
        <v>97929698</v>
      </c>
      <c r="AN3" s="20">
        <v>68777930</v>
      </c>
      <c r="AO3" s="20">
        <v>93761075</v>
      </c>
      <c r="AP3" s="20">
        <v>308340604</v>
      </c>
      <c r="AQ3" s="20">
        <v>220822262</v>
      </c>
      <c r="AR3" s="20">
        <v>14676946</v>
      </c>
      <c r="AS3" s="20">
        <v>175379223</v>
      </c>
      <c r="AT3" s="20">
        <v>848013162</v>
      </c>
      <c r="AU3" s="20">
        <v>72546548</v>
      </c>
      <c r="AV3" s="20">
        <v>165923480</v>
      </c>
      <c r="AW3" s="20">
        <v>358634247</v>
      </c>
      <c r="AX3" s="20">
        <v>66205767</v>
      </c>
      <c r="AY3" s="20" t="s">
        <v>128</v>
      </c>
      <c r="AZ3" s="20">
        <v>355379014</v>
      </c>
      <c r="BA3" s="20">
        <v>41730002</v>
      </c>
      <c r="BB3" s="20">
        <v>483500054</v>
      </c>
      <c r="BC3" s="20">
        <v>294860088</v>
      </c>
      <c r="BD3" s="20">
        <v>118264474</v>
      </c>
      <c r="BE3" s="20">
        <v>121012776</v>
      </c>
      <c r="BF3" s="20">
        <v>69862056</v>
      </c>
      <c r="BG3" s="20">
        <v>373195461</v>
      </c>
      <c r="BH3" s="20">
        <v>126592284</v>
      </c>
      <c r="BI3" s="20">
        <v>90375199</v>
      </c>
      <c r="BJ3" s="20">
        <v>124190987</v>
      </c>
      <c r="BK3" s="20">
        <v>97264166</v>
      </c>
      <c r="BL3" s="20">
        <v>81973926</v>
      </c>
      <c r="BM3" s="20">
        <v>41536388</v>
      </c>
      <c r="BN3" s="20">
        <v>22067318</v>
      </c>
      <c r="BO3" s="20">
        <v>35064540</v>
      </c>
      <c r="BP3" s="20">
        <v>6477670</v>
      </c>
      <c r="BQ3" s="20">
        <v>23236305</v>
      </c>
      <c r="BR3" s="20" t="s">
        <v>128</v>
      </c>
      <c r="BS3" s="20">
        <v>182286906</v>
      </c>
      <c r="BT3" s="20">
        <v>52167752</v>
      </c>
      <c r="BU3" s="20">
        <v>115631939</v>
      </c>
      <c r="BV3" s="20">
        <v>13668296</v>
      </c>
      <c r="BW3" s="20">
        <v>155622721</v>
      </c>
      <c r="BX3" s="20">
        <v>70967270</v>
      </c>
      <c r="BY3" s="20">
        <v>80441284</v>
      </c>
      <c r="BZ3" s="20">
        <v>356877187</v>
      </c>
      <c r="CA3" s="20">
        <v>203105946</v>
      </c>
      <c r="CB3" s="20">
        <v>81100000</v>
      </c>
      <c r="CC3" s="20">
        <v>31586407</v>
      </c>
      <c r="CD3" s="20">
        <v>312139718</v>
      </c>
      <c r="CE3" s="20">
        <v>363664006</v>
      </c>
      <c r="CF3" s="20">
        <v>280288179</v>
      </c>
      <c r="CG3" s="20" t="s">
        <v>69</v>
      </c>
      <c r="CH3" s="20">
        <v>642619716</v>
      </c>
      <c r="CI3" s="20">
        <v>39481293</v>
      </c>
      <c r="CJ3" s="20">
        <v>11654729</v>
      </c>
      <c r="CK3" s="20">
        <v>28378047</v>
      </c>
      <c r="CL3" s="20">
        <v>116201831</v>
      </c>
      <c r="CM3" s="20">
        <v>33039258</v>
      </c>
      <c r="CN3" s="20">
        <v>582066426</v>
      </c>
      <c r="CO3" s="20">
        <v>143873708</v>
      </c>
      <c r="CP3" s="20">
        <v>389442904</v>
      </c>
      <c r="CQ3" s="20">
        <v>148940695</v>
      </c>
      <c r="CR3" s="20" t="s">
        <v>110</v>
      </c>
      <c r="CS3" s="20">
        <v>114033944</v>
      </c>
      <c r="CT3" s="20" t="s">
        <v>69</v>
      </c>
      <c r="CU3" s="20">
        <v>134153346</v>
      </c>
      <c r="CV3" s="20">
        <v>48150761</v>
      </c>
      <c r="CW3" s="20">
        <v>3666941</v>
      </c>
      <c r="CX3" s="20">
        <v>147750404</v>
      </c>
      <c r="CY3" s="20">
        <v>73669295</v>
      </c>
      <c r="CZ3" s="20">
        <v>2165293845</v>
      </c>
      <c r="DA3" s="20">
        <v>189271411</v>
      </c>
      <c r="DB3" s="20">
        <v>-23654648</v>
      </c>
      <c r="DC3" s="20">
        <v>78677575</v>
      </c>
      <c r="DD3" s="20">
        <v>7778446</v>
      </c>
      <c r="DE3" s="20">
        <v>172418712</v>
      </c>
      <c r="DF3" s="20">
        <v>506733330</v>
      </c>
      <c r="DG3" s="20">
        <v>83436320</v>
      </c>
      <c r="DH3" s="20">
        <v>385616916</v>
      </c>
      <c r="DI3" s="20">
        <v>233488469</v>
      </c>
      <c r="DJ3" s="20">
        <v>93612411</v>
      </c>
      <c r="DK3" s="20">
        <v>70336000</v>
      </c>
      <c r="DL3" s="20">
        <v>104634299</v>
      </c>
      <c r="DM3" s="20">
        <v>108033350</v>
      </c>
      <c r="DN3" s="20">
        <v>47010771</v>
      </c>
      <c r="DO3" s="20">
        <v>130104580</v>
      </c>
      <c r="DP3" s="20">
        <v>87837037</v>
      </c>
      <c r="DQ3" s="20">
        <v>113043182</v>
      </c>
      <c r="DR3" s="20">
        <v>302181740</v>
      </c>
      <c r="DS3" s="20">
        <v>3364110</v>
      </c>
      <c r="DT3" s="20">
        <v>172722447</v>
      </c>
      <c r="DU3" s="20">
        <v>60529735</v>
      </c>
      <c r="DV3" s="20">
        <v>45170328</v>
      </c>
      <c r="DW3" s="20">
        <v>1109635767</v>
      </c>
      <c r="DX3" s="20">
        <v>108809058</v>
      </c>
      <c r="DY3" s="20">
        <v>162073893</v>
      </c>
      <c r="DZ3" s="20">
        <v>66023946</v>
      </c>
      <c r="EA3" s="20">
        <v>114457300</v>
      </c>
      <c r="EB3" s="20">
        <v>46123400</v>
      </c>
      <c r="EC3" s="20">
        <v>535914959</v>
      </c>
    </row>
    <row r="4" spans="1:133" ht="17.25" customHeight="1">
      <c r="A4" s="103"/>
      <c r="B4" s="24" t="s">
        <v>111</v>
      </c>
      <c r="C4" s="21" t="s">
        <v>129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1</v>
      </c>
      <c r="O4" s="20">
        <v>2</v>
      </c>
      <c r="P4" s="20">
        <v>1</v>
      </c>
      <c r="Q4" s="20">
        <v>1</v>
      </c>
      <c r="R4" s="20">
        <v>2</v>
      </c>
      <c r="S4" s="20">
        <v>2</v>
      </c>
      <c r="T4" s="20">
        <v>2</v>
      </c>
      <c r="U4" s="20">
        <v>2</v>
      </c>
      <c r="V4" s="20">
        <v>2</v>
      </c>
      <c r="W4" s="20">
        <v>2</v>
      </c>
      <c r="X4" s="20">
        <v>2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2</v>
      </c>
      <c r="AE4" s="20">
        <v>2</v>
      </c>
      <c r="AF4" s="20">
        <v>2</v>
      </c>
      <c r="AG4" s="20">
        <v>2</v>
      </c>
      <c r="AH4" s="20">
        <v>2</v>
      </c>
      <c r="AI4" s="20">
        <v>1</v>
      </c>
      <c r="AJ4" s="20">
        <v>2</v>
      </c>
      <c r="AK4" s="20">
        <v>2</v>
      </c>
      <c r="AL4" s="20">
        <v>2</v>
      </c>
      <c r="AM4" s="20">
        <v>2</v>
      </c>
      <c r="AN4" s="20">
        <v>1</v>
      </c>
      <c r="AO4" s="20">
        <v>1</v>
      </c>
      <c r="AP4" s="20">
        <v>2</v>
      </c>
      <c r="AQ4" s="20">
        <v>1</v>
      </c>
      <c r="AR4" s="20">
        <v>2</v>
      </c>
      <c r="AS4" s="20">
        <v>2</v>
      </c>
      <c r="AT4" s="20">
        <v>2</v>
      </c>
      <c r="AU4" s="20">
        <v>2</v>
      </c>
      <c r="AV4" s="20">
        <v>2</v>
      </c>
      <c r="AW4" s="20">
        <v>2</v>
      </c>
      <c r="AX4" s="20">
        <v>2</v>
      </c>
      <c r="AY4" s="20" t="s">
        <v>128</v>
      </c>
      <c r="AZ4" s="20">
        <v>2</v>
      </c>
      <c r="BA4" s="20">
        <v>2</v>
      </c>
      <c r="BB4" s="20">
        <v>2</v>
      </c>
      <c r="BC4" s="20">
        <v>2</v>
      </c>
      <c r="BD4" s="20">
        <v>2</v>
      </c>
      <c r="BE4" s="20">
        <v>2</v>
      </c>
      <c r="BF4" s="20">
        <v>2</v>
      </c>
      <c r="BG4" s="20">
        <v>1</v>
      </c>
      <c r="BH4" s="20">
        <v>2</v>
      </c>
      <c r="BI4" s="20">
        <v>2</v>
      </c>
      <c r="BJ4" s="20">
        <v>2</v>
      </c>
      <c r="BK4" s="20">
        <v>2</v>
      </c>
      <c r="BL4" s="20">
        <v>1</v>
      </c>
      <c r="BM4" s="20">
        <v>2</v>
      </c>
      <c r="BN4" s="20">
        <v>1</v>
      </c>
      <c r="BO4" s="20">
        <v>2</v>
      </c>
      <c r="BP4" s="20">
        <v>2</v>
      </c>
      <c r="BQ4" s="20">
        <v>2</v>
      </c>
      <c r="BR4" s="20" t="s">
        <v>128</v>
      </c>
      <c r="BS4" s="20">
        <v>1</v>
      </c>
      <c r="BT4" s="20">
        <v>2</v>
      </c>
      <c r="BU4" s="20">
        <v>2</v>
      </c>
      <c r="BV4" s="20">
        <v>2</v>
      </c>
      <c r="BW4" s="20">
        <v>2</v>
      </c>
      <c r="BX4" s="20">
        <v>2</v>
      </c>
      <c r="BY4" s="20">
        <v>2</v>
      </c>
      <c r="BZ4" s="20">
        <v>2</v>
      </c>
      <c r="CA4" s="20">
        <v>1</v>
      </c>
      <c r="CB4" s="20">
        <v>1</v>
      </c>
      <c r="CC4" s="20">
        <v>2</v>
      </c>
      <c r="CD4" s="20">
        <v>2</v>
      </c>
      <c r="CE4" s="20">
        <v>2</v>
      </c>
      <c r="CF4" s="20">
        <v>2</v>
      </c>
      <c r="CG4" s="20" t="s">
        <v>69</v>
      </c>
      <c r="CH4" s="20">
        <v>2</v>
      </c>
      <c r="CI4" s="20">
        <v>1</v>
      </c>
      <c r="CJ4" s="20">
        <v>2</v>
      </c>
      <c r="CK4" s="20">
        <v>2</v>
      </c>
      <c r="CL4" s="20">
        <v>2</v>
      </c>
      <c r="CM4" s="20">
        <v>2</v>
      </c>
      <c r="CN4" s="20">
        <v>2</v>
      </c>
      <c r="CO4" s="20">
        <v>2</v>
      </c>
      <c r="CP4" s="20">
        <v>2</v>
      </c>
      <c r="CQ4" s="20">
        <v>1</v>
      </c>
      <c r="CR4" s="20" t="s">
        <v>110</v>
      </c>
      <c r="CS4" s="20">
        <v>2</v>
      </c>
      <c r="CT4" s="20" t="s">
        <v>69</v>
      </c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</row>
    <row r="5" spans="1:133" ht="17.25" customHeight="1">
      <c r="A5" s="103"/>
      <c r="B5" s="24" t="s">
        <v>113</v>
      </c>
      <c r="C5" s="21" t="s">
        <v>130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 t="s">
        <v>131</v>
      </c>
      <c r="O5" s="20"/>
      <c r="P5" s="20" t="s">
        <v>131</v>
      </c>
      <c r="Q5" s="20" t="s">
        <v>131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 t="s">
        <v>132</v>
      </c>
      <c r="AJ5" s="20"/>
      <c r="AK5" s="20"/>
      <c r="AL5" s="20"/>
      <c r="AM5" s="20"/>
      <c r="AN5" s="20" t="s">
        <v>131</v>
      </c>
      <c r="AO5" s="20" t="s">
        <v>131</v>
      </c>
      <c r="AP5" s="20"/>
      <c r="AQ5" s="20" t="s">
        <v>131</v>
      </c>
      <c r="AR5" s="20"/>
      <c r="AS5" s="20"/>
      <c r="AT5" s="20"/>
      <c r="AU5" s="20"/>
      <c r="AV5" s="20"/>
      <c r="AW5" s="20"/>
      <c r="AX5" s="20"/>
      <c r="AY5" s="20" t="s">
        <v>128</v>
      </c>
      <c r="AZ5" s="20"/>
      <c r="BA5" s="20"/>
      <c r="BB5" s="20"/>
      <c r="BC5" s="20"/>
      <c r="BD5" s="20"/>
      <c r="BE5" s="20"/>
      <c r="BF5" s="20"/>
      <c r="BG5" s="20" t="s">
        <v>133</v>
      </c>
      <c r="BH5" s="20"/>
      <c r="BI5" s="20"/>
      <c r="BJ5" s="20"/>
      <c r="BK5" s="20"/>
      <c r="BL5" s="20" t="s">
        <v>131</v>
      </c>
      <c r="BM5" s="20"/>
      <c r="BN5" s="20" t="s">
        <v>132</v>
      </c>
      <c r="BO5" s="20"/>
      <c r="BP5" s="20"/>
      <c r="BQ5" s="20"/>
      <c r="BR5" s="20" t="s">
        <v>128</v>
      </c>
      <c r="BS5" s="20" t="s">
        <v>131</v>
      </c>
      <c r="BT5" s="20"/>
      <c r="BU5" s="20"/>
      <c r="BV5" s="20"/>
      <c r="BW5" s="20"/>
      <c r="BX5" s="20"/>
      <c r="BY5" s="20"/>
      <c r="BZ5" s="20"/>
      <c r="CA5" s="20" t="s">
        <v>131</v>
      </c>
      <c r="CB5" s="20" t="s">
        <v>131</v>
      </c>
      <c r="CC5" s="20"/>
      <c r="CD5" s="20"/>
      <c r="CE5" s="20"/>
      <c r="CF5" s="20"/>
      <c r="CG5" s="20" t="s">
        <v>69</v>
      </c>
      <c r="CH5" s="20"/>
      <c r="CI5" s="20" t="s">
        <v>131</v>
      </c>
      <c r="CJ5" s="20"/>
      <c r="CK5" s="20"/>
      <c r="CL5" s="20"/>
      <c r="CM5" s="20"/>
      <c r="CN5" s="20"/>
      <c r="CO5" s="20"/>
      <c r="CP5" s="20"/>
      <c r="CQ5" s="20" t="s">
        <v>131</v>
      </c>
      <c r="CR5" s="20" t="s">
        <v>110</v>
      </c>
      <c r="CS5" s="20"/>
      <c r="CT5" s="20" t="s">
        <v>69</v>
      </c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</row>
    <row r="6" spans="1:133" ht="17.25" customHeight="1">
      <c r="A6" s="103"/>
      <c r="B6" s="24" t="s">
        <v>116</v>
      </c>
      <c r="C6" s="21" t="s">
        <v>134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 t="s">
        <v>135</v>
      </c>
      <c r="O6" s="20"/>
      <c r="P6" s="20" t="s">
        <v>135</v>
      </c>
      <c r="Q6" s="20" t="s">
        <v>135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 t="s">
        <v>136</v>
      </c>
      <c r="AJ6" s="20"/>
      <c r="AK6" s="20"/>
      <c r="AL6" s="20"/>
      <c r="AM6" s="20"/>
      <c r="AN6" s="20" t="s">
        <v>137</v>
      </c>
      <c r="AO6" s="20" t="s">
        <v>137</v>
      </c>
      <c r="AP6" s="20"/>
      <c r="AQ6" s="20" t="s">
        <v>138</v>
      </c>
      <c r="AR6" s="20"/>
      <c r="AS6" s="20"/>
      <c r="AT6" s="20"/>
      <c r="AU6" s="20"/>
      <c r="AV6" s="20"/>
      <c r="AW6" s="20"/>
      <c r="AX6" s="20"/>
      <c r="AY6" s="20" t="s">
        <v>128</v>
      </c>
      <c r="AZ6" s="20"/>
      <c r="BA6" s="20"/>
      <c r="BB6" s="20"/>
      <c r="BC6" s="20"/>
      <c r="BD6" s="20"/>
      <c r="BE6" s="20"/>
      <c r="BF6" s="20"/>
      <c r="BG6" s="20" t="s">
        <v>139</v>
      </c>
      <c r="BH6" s="20"/>
      <c r="BI6" s="20"/>
      <c r="BJ6" s="20"/>
      <c r="BK6" s="20"/>
      <c r="BL6" s="20" t="s">
        <v>137</v>
      </c>
      <c r="BM6" s="20"/>
      <c r="BN6" s="20" t="s">
        <v>136</v>
      </c>
      <c r="BO6" s="20"/>
      <c r="BP6" s="20"/>
      <c r="BQ6" s="20"/>
      <c r="BR6" s="20" t="s">
        <v>128</v>
      </c>
      <c r="BS6" s="20" t="s">
        <v>138</v>
      </c>
      <c r="BT6" s="20"/>
      <c r="BU6" s="20"/>
      <c r="BV6" s="20"/>
      <c r="BW6" s="20"/>
      <c r="BX6" s="20"/>
      <c r="BY6" s="20"/>
      <c r="BZ6" s="20"/>
      <c r="CA6" s="20" t="s">
        <v>138</v>
      </c>
      <c r="CB6" s="20" t="s">
        <v>137</v>
      </c>
      <c r="CC6" s="20"/>
      <c r="CD6" s="20"/>
      <c r="CE6" s="20"/>
      <c r="CF6" s="20"/>
      <c r="CG6" s="20" t="s">
        <v>69</v>
      </c>
      <c r="CH6" s="20"/>
      <c r="CI6" s="20" t="s">
        <v>138</v>
      </c>
      <c r="CJ6" s="20"/>
      <c r="CK6" s="20"/>
      <c r="CL6" s="20"/>
      <c r="CM6" s="20"/>
      <c r="CN6" s="20"/>
      <c r="CO6" s="20"/>
      <c r="CP6" s="20"/>
      <c r="CQ6" s="20" t="s">
        <v>137</v>
      </c>
      <c r="CR6" s="20" t="s">
        <v>110</v>
      </c>
      <c r="CS6" s="20"/>
      <c r="CT6" s="20" t="s">
        <v>69</v>
      </c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</row>
    <row r="7" spans="1:133" ht="17.25" customHeight="1">
      <c r="A7" s="103"/>
      <c r="B7" s="24" t="s">
        <v>72</v>
      </c>
      <c r="C7" s="19" t="s">
        <v>123</v>
      </c>
      <c r="D7" s="20">
        <v>208028642</v>
      </c>
      <c r="E7" s="20">
        <v>0</v>
      </c>
      <c r="F7" s="20">
        <v>245221456</v>
      </c>
      <c r="G7" s="20">
        <v>43800000</v>
      </c>
      <c r="H7" s="20">
        <v>4939000</v>
      </c>
      <c r="I7" s="20">
        <v>69426031</v>
      </c>
      <c r="J7" s="20">
        <v>772696920</v>
      </c>
      <c r="K7" s="20">
        <v>91430802</v>
      </c>
      <c r="L7" s="20">
        <v>0</v>
      </c>
      <c r="M7" s="20">
        <v>0</v>
      </c>
      <c r="N7" s="20">
        <v>38289710</v>
      </c>
      <c r="O7" s="20">
        <v>263193676</v>
      </c>
      <c r="P7" s="20">
        <v>269455207</v>
      </c>
      <c r="Q7" s="20">
        <v>389092089</v>
      </c>
      <c r="R7" s="20">
        <v>12910550</v>
      </c>
      <c r="S7" s="20">
        <v>75919536</v>
      </c>
      <c r="T7" s="20">
        <v>313084000</v>
      </c>
      <c r="U7" s="20">
        <v>52670000</v>
      </c>
      <c r="V7" s="20">
        <v>0</v>
      </c>
      <c r="W7" s="20">
        <v>0</v>
      </c>
      <c r="X7" s="20">
        <v>105644576</v>
      </c>
      <c r="Y7" s="20">
        <v>0</v>
      </c>
      <c r="Z7" s="20">
        <v>0</v>
      </c>
      <c r="AA7" s="20">
        <v>180779917</v>
      </c>
      <c r="AB7" s="20">
        <v>0</v>
      </c>
      <c r="AC7" s="20">
        <v>0</v>
      </c>
      <c r="AD7" s="20">
        <v>190444496</v>
      </c>
      <c r="AE7" s="20">
        <v>0</v>
      </c>
      <c r="AF7" s="20">
        <v>1200000</v>
      </c>
      <c r="AG7" s="20">
        <v>746822000</v>
      </c>
      <c r="AH7" s="20">
        <v>0</v>
      </c>
      <c r="AI7" s="20">
        <v>0</v>
      </c>
      <c r="AJ7" s="20">
        <v>3955000</v>
      </c>
      <c r="AK7" s="20">
        <v>51795577</v>
      </c>
      <c r="AL7" s="20">
        <v>0</v>
      </c>
      <c r="AM7" s="20">
        <v>0</v>
      </c>
      <c r="AN7" s="20">
        <v>68777930</v>
      </c>
      <c r="AO7" s="20">
        <v>123121790</v>
      </c>
      <c r="AP7" s="20">
        <v>308340604</v>
      </c>
      <c r="AQ7" s="20">
        <v>0</v>
      </c>
      <c r="AR7" s="20">
        <v>11775064</v>
      </c>
      <c r="AS7" s="20">
        <v>0</v>
      </c>
      <c r="AT7" s="20">
        <v>703323418</v>
      </c>
      <c r="AU7" s="20">
        <v>0</v>
      </c>
      <c r="AV7" s="20">
        <v>165923480</v>
      </c>
      <c r="AW7" s="20">
        <v>0</v>
      </c>
      <c r="AX7" s="20">
        <v>11110000</v>
      </c>
      <c r="AY7" s="20" t="s">
        <v>128</v>
      </c>
      <c r="AZ7" s="20">
        <v>0</v>
      </c>
      <c r="BA7" s="20">
        <v>0</v>
      </c>
      <c r="BB7" s="20">
        <v>0</v>
      </c>
      <c r="BC7" s="20">
        <v>294860088</v>
      </c>
      <c r="BD7" s="20">
        <v>1184720</v>
      </c>
      <c r="BE7" s="20">
        <v>20189652</v>
      </c>
      <c r="BF7" s="20">
        <v>0</v>
      </c>
      <c r="BG7" s="26">
        <v>0</v>
      </c>
      <c r="BH7" s="20">
        <v>17215934</v>
      </c>
      <c r="BI7" s="20">
        <v>0</v>
      </c>
      <c r="BJ7" s="20">
        <v>77773460</v>
      </c>
      <c r="BK7" s="20">
        <v>17922447</v>
      </c>
      <c r="BL7" s="20">
        <v>0</v>
      </c>
      <c r="BM7" s="20">
        <v>0</v>
      </c>
      <c r="BN7" s="20">
        <v>3500000</v>
      </c>
      <c r="BO7" s="20">
        <v>3082450</v>
      </c>
      <c r="BP7" s="20">
        <v>0</v>
      </c>
      <c r="BQ7" s="20">
        <v>10232000</v>
      </c>
      <c r="BR7" s="20" t="s">
        <v>128</v>
      </c>
      <c r="BS7" s="20">
        <v>98589359</v>
      </c>
      <c r="BT7" s="20">
        <v>3500000</v>
      </c>
      <c r="BU7" s="20">
        <v>0</v>
      </c>
      <c r="BV7" s="20">
        <v>13668296</v>
      </c>
      <c r="BW7" s="20">
        <v>141547340</v>
      </c>
      <c r="BX7" s="20">
        <v>42720000</v>
      </c>
      <c r="BY7" s="20">
        <v>80441284</v>
      </c>
      <c r="BZ7" s="20">
        <v>252530240</v>
      </c>
      <c r="CA7" s="20">
        <v>203105946</v>
      </c>
      <c r="CB7" s="20">
        <v>81100000</v>
      </c>
      <c r="CC7" s="20">
        <v>0</v>
      </c>
      <c r="CD7" s="20">
        <v>0</v>
      </c>
      <c r="CE7" s="20">
        <v>0</v>
      </c>
      <c r="CF7" s="20">
        <v>109600000</v>
      </c>
      <c r="CG7" s="20" t="s">
        <v>69</v>
      </c>
      <c r="CH7" s="20">
        <v>0</v>
      </c>
      <c r="CI7" s="20">
        <v>35613293</v>
      </c>
      <c r="CJ7" s="20">
        <v>0</v>
      </c>
      <c r="CK7" s="20">
        <v>0</v>
      </c>
      <c r="CL7" s="20">
        <v>0</v>
      </c>
      <c r="CM7" s="20">
        <v>0</v>
      </c>
      <c r="CN7" s="20">
        <v>36175175</v>
      </c>
      <c r="CO7" s="20">
        <v>145838232</v>
      </c>
      <c r="CP7" s="20">
        <v>301522792</v>
      </c>
      <c r="CQ7" s="20">
        <v>38050000</v>
      </c>
      <c r="CR7" s="20" t="s">
        <v>110</v>
      </c>
      <c r="CS7" s="20">
        <v>17792258</v>
      </c>
      <c r="CT7" s="20" t="s">
        <v>69</v>
      </c>
      <c r="CU7" s="20">
        <v>134153346</v>
      </c>
      <c r="CV7" s="20">
        <v>48150761</v>
      </c>
      <c r="CW7" s="20">
        <v>0</v>
      </c>
      <c r="CX7" s="20">
        <v>147750404</v>
      </c>
      <c r="CY7" s="20">
        <v>0</v>
      </c>
      <c r="CZ7" s="20">
        <v>2165293845</v>
      </c>
      <c r="DA7" s="20">
        <v>118233196</v>
      </c>
      <c r="DB7" s="20">
        <v>0</v>
      </c>
      <c r="DC7" s="20">
        <v>78677575</v>
      </c>
      <c r="DD7" s="20">
        <v>0</v>
      </c>
      <c r="DE7" s="20">
        <v>186979414</v>
      </c>
      <c r="DF7" s="20">
        <v>130755040</v>
      </c>
      <c r="DG7" s="20">
        <v>83436320</v>
      </c>
      <c r="DH7" s="20">
        <v>385616916</v>
      </c>
      <c r="DI7" s="20">
        <v>200098745</v>
      </c>
      <c r="DJ7" s="20">
        <v>30232200</v>
      </c>
      <c r="DK7" s="20">
        <v>41586000</v>
      </c>
      <c r="DL7" s="20">
        <v>24790000</v>
      </c>
      <c r="DM7" s="20">
        <v>0</v>
      </c>
      <c r="DN7" s="20">
        <v>23326000</v>
      </c>
      <c r="DO7" s="20">
        <v>124141300</v>
      </c>
      <c r="DP7" s="20">
        <v>8400000</v>
      </c>
      <c r="DQ7" s="20">
        <v>6250000</v>
      </c>
      <c r="DR7" s="20">
        <v>0</v>
      </c>
      <c r="DS7" s="20">
        <v>4786000</v>
      </c>
      <c r="DT7" s="20">
        <v>0</v>
      </c>
      <c r="DU7" s="20">
        <v>11227275</v>
      </c>
      <c r="DV7" s="20">
        <v>0</v>
      </c>
      <c r="DW7" s="20">
        <v>1109635767</v>
      </c>
      <c r="DX7" s="20">
        <v>4040000</v>
      </c>
      <c r="DY7" s="20">
        <v>62680000</v>
      </c>
      <c r="DZ7" s="20">
        <v>60807530</v>
      </c>
      <c r="EA7" s="20">
        <v>19273090</v>
      </c>
      <c r="EB7" s="20">
        <v>46123400</v>
      </c>
      <c r="EC7" s="20">
        <v>10240000</v>
      </c>
    </row>
    <row r="8" spans="1:133" ht="17.25" customHeight="1">
      <c r="A8" s="103"/>
      <c r="B8" s="24" t="s">
        <v>74</v>
      </c>
      <c r="C8" s="21" t="s">
        <v>31</v>
      </c>
      <c r="D8" s="20">
        <v>0</v>
      </c>
      <c r="E8" s="20">
        <v>0</v>
      </c>
      <c r="F8" s="20">
        <v>104269800</v>
      </c>
      <c r="G8" s="20">
        <v>43800000</v>
      </c>
      <c r="H8" s="20">
        <v>4939000</v>
      </c>
      <c r="I8" s="20">
        <v>4125500</v>
      </c>
      <c r="J8" s="20">
        <v>190010870</v>
      </c>
      <c r="K8" s="20">
        <v>91430802</v>
      </c>
      <c r="L8" s="20">
        <v>0</v>
      </c>
      <c r="M8" s="20">
        <v>0</v>
      </c>
      <c r="N8" s="20">
        <v>38289710</v>
      </c>
      <c r="O8" s="20">
        <v>213007376</v>
      </c>
      <c r="P8" s="20">
        <v>269455207</v>
      </c>
      <c r="Q8" s="20">
        <v>389092089</v>
      </c>
      <c r="R8" s="20">
        <v>12910550</v>
      </c>
      <c r="S8" s="20">
        <v>75919536</v>
      </c>
      <c r="T8" s="20">
        <v>313084000</v>
      </c>
      <c r="U8" s="20">
        <v>52670000</v>
      </c>
      <c r="V8" s="20">
        <v>0</v>
      </c>
      <c r="W8" s="20">
        <v>0</v>
      </c>
      <c r="X8" s="20">
        <v>105644576</v>
      </c>
      <c r="Y8" s="20">
        <v>0</v>
      </c>
      <c r="Z8" s="20">
        <v>0</v>
      </c>
      <c r="AA8" s="20">
        <v>180779917</v>
      </c>
      <c r="AB8" s="20">
        <v>0</v>
      </c>
      <c r="AC8" s="20">
        <v>0</v>
      </c>
      <c r="AD8" s="20">
        <v>59878500</v>
      </c>
      <c r="AE8" s="20">
        <v>0</v>
      </c>
      <c r="AF8" s="20">
        <v>1200000</v>
      </c>
      <c r="AG8" s="20">
        <v>746822000</v>
      </c>
      <c r="AH8" s="20">
        <v>0</v>
      </c>
      <c r="AI8" s="20">
        <v>0</v>
      </c>
      <c r="AJ8" s="20">
        <v>3955000</v>
      </c>
      <c r="AK8" s="20">
        <v>51795577</v>
      </c>
      <c r="AL8" s="20">
        <v>0</v>
      </c>
      <c r="AM8" s="20">
        <v>0</v>
      </c>
      <c r="AN8" s="20">
        <v>68777930</v>
      </c>
      <c r="AO8" s="20">
        <v>123121790</v>
      </c>
      <c r="AP8" s="20">
        <v>308340604</v>
      </c>
      <c r="AQ8" s="20">
        <v>0</v>
      </c>
      <c r="AR8" s="20">
        <v>11775064</v>
      </c>
      <c r="AS8" s="20">
        <v>0</v>
      </c>
      <c r="AT8" s="20">
        <v>703323418</v>
      </c>
      <c r="AU8" s="20">
        <v>0</v>
      </c>
      <c r="AV8" s="20">
        <v>165923280</v>
      </c>
      <c r="AW8" s="20">
        <v>0</v>
      </c>
      <c r="AX8" s="20">
        <v>11110000</v>
      </c>
      <c r="AY8" s="20" t="s">
        <v>128</v>
      </c>
      <c r="AZ8" s="20">
        <v>0</v>
      </c>
      <c r="BA8" s="20">
        <v>0</v>
      </c>
      <c r="BB8" s="20">
        <v>0</v>
      </c>
      <c r="BC8" s="20">
        <v>294860088</v>
      </c>
      <c r="BD8" s="20">
        <v>1184720</v>
      </c>
      <c r="BE8" s="20">
        <v>20189652</v>
      </c>
      <c r="BF8" s="20">
        <v>0</v>
      </c>
      <c r="BG8" s="20">
        <v>0</v>
      </c>
      <c r="BH8" s="20">
        <v>17215934</v>
      </c>
      <c r="BI8" s="20">
        <v>0</v>
      </c>
      <c r="BJ8" s="20">
        <v>77773460</v>
      </c>
      <c r="BK8" s="20">
        <v>17922442</v>
      </c>
      <c r="BL8" s="20">
        <v>0</v>
      </c>
      <c r="BM8" s="20">
        <v>0</v>
      </c>
      <c r="BN8" s="20">
        <v>3500000</v>
      </c>
      <c r="BO8" s="20">
        <v>3082450</v>
      </c>
      <c r="BP8" s="20">
        <v>0</v>
      </c>
      <c r="BQ8" s="20">
        <v>10232000</v>
      </c>
      <c r="BR8" s="20" t="s">
        <v>128</v>
      </c>
      <c r="BS8" s="20">
        <v>98589359</v>
      </c>
      <c r="BT8" s="20">
        <v>3500000</v>
      </c>
      <c r="BU8" s="20">
        <v>0</v>
      </c>
      <c r="BV8" s="20">
        <v>13668296</v>
      </c>
      <c r="BW8" s="20">
        <v>141547340</v>
      </c>
      <c r="BX8" s="20">
        <v>42720000</v>
      </c>
      <c r="BY8" s="20">
        <v>80441284</v>
      </c>
      <c r="BZ8" s="20">
        <v>252530240</v>
      </c>
      <c r="CA8" s="20">
        <v>203105946</v>
      </c>
      <c r="CB8" s="20">
        <v>81100000</v>
      </c>
      <c r="CC8" s="20">
        <v>0</v>
      </c>
      <c r="CD8" s="20">
        <v>0</v>
      </c>
      <c r="CE8" s="20">
        <v>0</v>
      </c>
      <c r="CF8" s="20">
        <v>109600000</v>
      </c>
      <c r="CG8" s="20" t="s">
        <v>69</v>
      </c>
      <c r="CH8" s="20">
        <v>0</v>
      </c>
      <c r="CI8" s="20">
        <v>35613293</v>
      </c>
      <c r="CJ8" s="20">
        <v>0</v>
      </c>
      <c r="CK8" s="20">
        <v>0</v>
      </c>
      <c r="CL8" s="20">
        <v>0</v>
      </c>
      <c r="CM8" s="20">
        <v>0</v>
      </c>
      <c r="CN8" s="20">
        <v>0</v>
      </c>
      <c r="CO8" s="20">
        <v>145838232</v>
      </c>
      <c r="CP8" s="20">
        <v>301522792</v>
      </c>
      <c r="CQ8" s="20">
        <v>38050000</v>
      </c>
      <c r="CR8" s="20" t="s">
        <v>110</v>
      </c>
      <c r="CS8" s="20">
        <v>17792260</v>
      </c>
      <c r="CT8" s="20" t="s">
        <v>69</v>
      </c>
      <c r="CU8" s="20">
        <v>457861250</v>
      </c>
      <c r="CV8" s="20">
        <v>48150761</v>
      </c>
      <c r="CW8" s="20">
        <v>0</v>
      </c>
      <c r="CX8" s="20">
        <v>0</v>
      </c>
      <c r="CY8" s="20">
        <v>0</v>
      </c>
      <c r="CZ8" s="20">
        <v>2165280076</v>
      </c>
      <c r="DA8" s="20">
        <v>118233196</v>
      </c>
      <c r="DB8" s="20">
        <v>0</v>
      </c>
      <c r="DC8" s="20">
        <v>78690745</v>
      </c>
      <c r="DD8" s="20">
        <v>0</v>
      </c>
      <c r="DE8" s="20">
        <v>186979414</v>
      </c>
      <c r="DF8" s="20">
        <v>130755040</v>
      </c>
      <c r="DG8" s="20">
        <v>83436320</v>
      </c>
      <c r="DH8" s="20">
        <v>385616916</v>
      </c>
      <c r="DI8" s="20">
        <v>200098745</v>
      </c>
      <c r="DJ8" s="20">
        <v>30232200</v>
      </c>
      <c r="DK8" s="20">
        <v>41586000</v>
      </c>
      <c r="DL8" s="20">
        <v>24790000</v>
      </c>
      <c r="DM8" s="20">
        <v>0</v>
      </c>
      <c r="DN8" s="20">
        <v>23326000</v>
      </c>
      <c r="DO8" s="20">
        <v>124141300</v>
      </c>
      <c r="DP8" s="20">
        <v>8400000</v>
      </c>
      <c r="DQ8" s="20">
        <v>6250000</v>
      </c>
      <c r="DR8" s="20">
        <v>0</v>
      </c>
      <c r="DS8" s="20">
        <v>4786000</v>
      </c>
      <c r="DT8" s="20">
        <v>0</v>
      </c>
      <c r="DU8" s="20">
        <v>11227275</v>
      </c>
      <c r="DV8" s="20">
        <v>0</v>
      </c>
      <c r="DW8" s="20">
        <v>0</v>
      </c>
      <c r="DX8" s="20">
        <v>0</v>
      </c>
      <c r="DY8" s="20">
        <v>62680000</v>
      </c>
      <c r="DZ8" s="20">
        <v>60807534</v>
      </c>
      <c r="EA8" s="20">
        <v>19273080</v>
      </c>
      <c r="EB8" s="20">
        <v>46123400</v>
      </c>
      <c r="EC8" s="20">
        <v>10240000</v>
      </c>
    </row>
    <row r="9" spans="1:133" ht="17.25" customHeight="1">
      <c r="A9" s="103"/>
      <c r="B9" s="24" t="s">
        <v>75</v>
      </c>
      <c r="C9" s="21" t="s">
        <v>32</v>
      </c>
      <c r="D9" s="20">
        <v>208028642</v>
      </c>
      <c r="E9" s="20">
        <v>0</v>
      </c>
      <c r="F9" s="20">
        <v>140951656</v>
      </c>
      <c r="G9" s="20">
        <v>0</v>
      </c>
      <c r="H9" s="20">
        <v>0</v>
      </c>
      <c r="I9" s="20">
        <v>65300531</v>
      </c>
      <c r="J9" s="20">
        <v>582686050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130565996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 t="s">
        <v>128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 t="s">
        <v>128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 t="s">
        <v>69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36175175</v>
      </c>
      <c r="CO9" s="20">
        <v>0</v>
      </c>
      <c r="CP9" s="20">
        <v>0</v>
      </c>
      <c r="CQ9" s="20">
        <v>0</v>
      </c>
      <c r="CR9" s="20" t="s">
        <v>110</v>
      </c>
      <c r="CS9" s="20">
        <v>0</v>
      </c>
      <c r="CT9" s="20" t="s">
        <v>69</v>
      </c>
      <c r="CU9" s="20">
        <v>0</v>
      </c>
      <c r="CV9" s="20">
        <v>0</v>
      </c>
      <c r="CW9" s="20">
        <v>0</v>
      </c>
      <c r="CX9" s="20">
        <v>0</v>
      </c>
      <c r="CY9" s="20">
        <v>0</v>
      </c>
      <c r="CZ9" s="20">
        <v>0</v>
      </c>
      <c r="DA9" s="20">
        <v>0</v>
      </c>
      <c r="DB9" s="20">
        <v>0</v>
      </c>
      <c r="DC9" s="20">
        <v>0</v>
      </c>
      <c r="DD9" s="20">
        <v>0</v>
      </c>
      <c r="DE9" s="20">
        <v>0</v>
      </c>
      <c r="DF9" s="20">
        <v>0</v>
      </c>
      <c r="DG9" s="20">
        <v>0</v>
      </c>
      <c r="DH9" s="20">
        <v>0</v>
      </c>
      <c r="DI9" s="20">
        <v>0</v>
      </c>
      <c r="DJ9" s="20">
        <v>0</v>
      </c>
      <c r="DK9" s="20">
        <v>0</v>
      </c>
      <c r="DL9" s="20">
        <v>0</v>
      </c>
      <c r="DM9" s="20">
        <v>0</v>
      </c>
      <c r="DN9" s="20">
        <v>0</v>
      </c>
      <c r="DO9" s="20">
        <v>0</v>
      </c>
      <c r="DP9" s="20">
        <v>0</v>
      </c>
      <c r="DQ9" s="20">
        <v>0</v>
      </c>
      <c r="DR9" s="20">
        <v>0</v>
      </c>
      <c r="DS9" s="20">
        <v>0</v>
      </c>
      <c r="DT9" s="20">
        <v>0</v>
      </c>
      <c r="DU9" s="20">
        <v>0</v>
      </c>
      <c r="DV9" s="20">
        <v>0</v>
      </c>
      <c r="DW9" s="20">
        <v>0</v>
      </c>
      <c r="DX9" s="20">
        <v>0</v>
      </c>
      <c r="DY9" s="20">
        <v>0</v>
      </c>
      <c r="DZ9" s="20">
        <v>0</v>
      </c>
      <c r="EA9" s="20">
        <v>0</v>
      </c>
      <c r="EB9" s="20">
        <v>0</v>
      </c>
      <c r="EC9" s="20">
        <v>0</v>
      </c>
    </row>
    <row r="10" spans="1:133" ht="17.25" customHeight="1">
      <c r="A10" s="103"/>
      <c r="B10" s="24" t="s">
        <v>78</v>
      </c>
      <c r="C10" s="19" t="s">
        <v>124</v>
      </c>
      <c r="D10" s="20">
        <v>403841982</v>
      </c>
      <c r="E10" s="20">
        <v>530201968</v>
      </c>
      <c r="F10" s="20">
        <v>63610367</v>
      </c>
      <c r="G10" s="20">
        <v>668852073</v>
      </c>
      <c r="H10" s="20" t="s">
        <v>140</v>
      </c>
      <c r="I10" s="20">
        <v>1372055819</v>
      </c>
      <c r="J10" s="20">
        <v>969941158</v>
      </c>
      <c r="K10" s="20">
        <v>8620476</v>
      </c>
      <c r="L10" s="20">
        <v>646085940</v>
      </c>
      <c r="M10" s="20">
        <v>18113636</v>
      </c>
      <c r="N10" s="20">
        <v>8428691</v>
      </c>
      <c r="O10" s="20">
        <v>630349371</v>
      </c>
      <c r="P10" s="20">
        <v>345803618</v>
      </c>
      <c r="Q10" s="20">
        <v>180223422</v>
      </c>
      <c r="R10" s="20" t="s">
        <v>141</v>
      </c>
      <c r="S10" s="20" t="s">
        <v>141</v>
      </c>
      <c r="T10" s="20">
        <v>134860124</v>
      </c>
      <c r="U10" s="20" t="s">
        <v>141</v>
      </c>
      <c r="V10" s="20">
        <v>448474946</v>
      </c>
      <c r="W10" s="20">
        <v>15820476</v>
      </c>
      <c r="X10" s="20">
        <v>288330603</v>
      </c>
      <c r="Y10" s="20">
        <v>319752080</v>
      </c>
      <c r="Z10" s="20" t="s">
        <v>141</v>
      </c>
      <c r="AA10" s="20">
        <v>110197935</v>
      </c>
      <c r="AB10" s="20">
        <v>330319759</v>
      </c>
      <c r="AC10" s="20" t="s">
        <v>141</v>
      </c>
      <c r="AD10" s="20">
        <v>46351484</v>
      </c>
      <c r="AE10" s="20">
        <v>155443105</v>
      </c>
      <c r="AF10" s="20" t="s">
        <v>141</v>
      </c>
      <c r="AG10" s="20">
        <v>51284841</v>
      </c>
      <c r="AH10" s="20" t="s">
        <v>141</v>
      </c>
      <c r="AI10" s="20" t="s">
        <v>141</v>
      </c>
      <c r="AJ10" s="20" t="s">
        <v>141</v>
      </c>
      <c r="AK10" s="20">
        <v>31557658</v>
      </c>
      <c r="AL10" s="20">
        <v>291125821</v>
      </c>
      <c r="AM10" s="20" t="s">
        <v>141</v>
      </c>
      <c r="AN10" s="20" t="s">
        <v>141</v>
      </c>
      <c r="AO10" s="20">
        <v>-29360715</v>
      </c>
      <c r="AP10" s="20" t="s">
        <v>141</v>
      </c>
      <c r="AQ10" s="20" t="s">
        <v>141</v>
      </c>
      <c r="AR10" s="20">
        <v>2901882</v>
      </c>
      <c r="AS10" s="20">
        <v>18462580</v>
      </c>
      <c r="AT10" s="20">
        <v>144689744</v>
      </c>
      <c r="AU10" s="20" t="s">
        <v>141</v>
      </c>
      <c r="AV10" s="20" t="s">
        <v>141</v>
      </c>
      <c r="AW10" s="20" t="s">
        <v>141</v>
      </c>
      <c r="AX10" s="20">
        <v>55095767</v>
      </c>
      <c r="AY10" s="20" t="s">
        <v>128</v>
      </c>
      <c r="AZ10" s="20">
        <v>346331673</v>
      </c>
      <c r="BA10" s="20">
        <v>41730002</v>
      </c>
      <c r="BB10" s="20">
        <v>-28890890</v>
      </c>
      <c r="BC10" s="20" t="s">
        <v>141</v>
      </c>
      <c r="BD10" s="20">
        <v>115392254</v>
      </c>
      <c r="BE10" s="20" t="s">
        <v>141</v>
      </c>
      <c r="BF10" s="20">
        <v>69862056</v>
      </c>
      <c r="BG10" s="20">
        <v>36943104</v>
      </c>
      <c r="BH10" s="20">
        <v>8556230</v>
      </c>
      <c r="BI10" s="20">
        <v>33048444</v>
      </c>
      <c r="BJ10" s="20">
        <v>46417527</v>
      </c>
      <c r="BK10" s="20">
        <v>11071014</v>
      </c>
      <c r="BL10" s="20" t="s">
        <v>142</v>
      </c>
      <c r="BM10" s="20" t="s">
        <v>141</v>
      </c>
      <c r="BN10" s="20" t="s">
        <v>141</v>
      </c>
      <c r="BO10" s="20">
        <v>30688890</v>
      </c>
      <c r="BP10" s="20" t="s">
        <v>141</v>
      </c>
      <c r="BQ10" s="20">
        <v>13004305</v>
      </c>
      <c r="BR10" s="20" t="s">
        <v>128</v>
      </c>
      <c r="BS10" s="20">
        <v>77396262</v>
      </c>
      <c r="BT10" s="20" t="s">
        <v>141</v>
      </c>
      <c r="BU10" s="20">
        <v>58840710</v>
      </c>
      <c r="BV10" s="20" t="s">
        <v>141</v>
      </c>
      <c r="BW10" s="20">
        <v>11799135</v>
      </c>
      <c r="BX10" s="20">
        <v>28247270</v>
      </c>
      <c r="BY10" s="20" t="s">
        <v>141</v>
      </c>
      <c r="BZ10" s="20">
        <v>54509713</v>
      </c>
      <c r="CA10" s="20" t="s">
        <v>141</v>
      </c>
      <c r="CB10" s="20" t="s">
        <v>141</v>
      </c>
      <c r="CC10" s="20">
        <v>26654407</v>
      </c>
      <c r="CD10" s="20">
        <v>2720194</v>
      </c>
      <c r="CE10" s="20">
        <v>237474444</v>
      </c>
      <c r="CF10" s="20">
        <v>102164196</v>
      </c>
      <c r="CG10" s="20" t="s">
        <v>69</v>
      </c>
      <c r="CH10" s="20">
        <v>642619716</v>
      </c>
      <c r="CI10" s="20">
        <v>3868000</v>
      </c>
      <c r="CJ10" s="20">
        <v>-11087532</v>
      </c>
      <c r="CK10" s="20" t="s">
        <v>141</v>
      </c>
      <c r="CL10" s="20">
        <v>116201831</v>
      </c>
      <c r="CM10" s="20">
        <v>33039258</v>
      </c>
      <c r="CN10" s="20">
        <v>545891251</v>
      </c>
      <c r="CO10" s="20">
        <v>-1964524</v>
      </c>
      <c r="CP10" s="20">
        <v>87920112</v>
      </c>
      <c r="CQ10" s="20">
        <v>110890695</v>
      </c>
      <c r="CR10" s="20" t="s">
        <v>110</v>
      </c>
      <c r="CS10" s="20">
        <v>96241686</v>
      </c>
      <c r="CT10" s="20" t="s">
        <v>69</v>
      </c>
      <c r="CU10" s="20" t="s">
        <v>141</v>
      </c>
      <c r="CV10" s="20" t="s">
        <v>141</v>
      </c>
      <c r="CW10" s="20" t="s">
        <v>141</v>
      </c>
      <c r="CX10" s="20" t="s">
        <v>141</v>
      </c>
      <c r="CY10" s="20" t="s">
        <v>141</v>
      </c>
      <c r="CZ10" s="20" t="s">
        <v>141</v>
      </c>
      <c r="DA10" s="20">
        <v>71038215</v>
      </c>
      <c r="DB10" s="20">
        <v>-23654648</v>
      </c>
      <c r="DC10" s="20" t="s">
        <v>141</v>
      </c>
      <c r="DD10" s="20" t="s">
        <v>141</v>
      </c>
      <c r="DE10" s="20">
        <v>-14560702</v>
      </c>
      <c r="DF10" s="20">
        <v>375978290</v>
      </c>
      <c r="DG10" s="20" t="s">
        <v>141</v>
      </c>
      <c r="DH10" s="20" t="s">
        <v>141</v>
      </c>
      <c r="DI10" s="20">
        <v>33389724</v>
      </c>
      <c r="DJ10" s="20">
        <v>63380211</v>
      </c>
      <c r="DK10" s="20" t="s">
        <v>141</v>
      </c>
      <c r="DL10" s="20">
        <v>79844299</v>
      </c>
      <c r="DM10" s="20"/>
      <c r="DN10" s="20">
        <v>-24137164</v>
      </c>
      <c r="DO10" s="20">
        <v>5963280</v>
      </c>
      <c r="DP10" s="20">
        <v>79437037</v>
      </c>
      <c r="DQ10" s="20">
        <v>106793182</v>
      </c>
      <c r="DR10" s="20">
        <v>21769188</v>
      </c>
      <c r="DS10" s="20">
        <v>-1421890</v>
      </c>
      <c r="DT10" s="20">
        <v>147941243</v>
      </c>
      <c r="DU10" s="20">
        <v>41113273</v>
      </c>
      <c r="DV10" s="20">
        <v>45170328</v>
      </c>
      <c r="DW10" s="20"/>
      <c r="DX10" s="20">
        <v>-14984142</v>
      </c>
      <c r="DY10" s="20">
        <v>99393893</v>
      </c>
      <c r="DZ10" s="20">
        <v>-4376376</v>
      </c>
      <c r="EA10" s="20">
        <v>95184210</v>
      </c>
      <c r="EB10" s="20" t="s">
        <v>141</v>
      </c>
      <c r="EC10" s="20">
        <v>525674959</v>
      </c>
    </row>
    <row r="11" spans="1:133" ht="17.25" customHeight="1">
      <c r="A11" s="103"/>
      <c r="B11" s="24" t="s">
        <v>79</v>
      </c>
      <c r="C11" s="21" t="s">
        <v>35</v>
      </c>
      <c r="D11" s="20">
        <v>403841982</v>
      </c>
      <c r="E11" s="20">
        <v>696147210</v>
      </c>
      <c r="F11" s="20">
        <v>63610367</v>
      </c>
      <c r="G11" s="20">
        <v>667719361</v>
      </c>
      <c r="H11" s="20">
        <v>0</v>
      </c>
      <c r="I11" s="20">
        <v>1368363431</v>
      </c>
      <c r="J11" s="20">
        <v>999793118</v>
      </c>
      <c r="K11" s="20">
        <v>8620476</v>
      </c>
      <c r="L11" s="20">
        <v>571852172</v>
      </c>
      <c r="M11" s="20">
        <v>18113636</v>
      </c>
      <c r="N11" s="20">
        <v>8428691</v>
      </c>
      <c r="O11" s="20">
        <v>624622683</v>
      </c>
      <c r="P11" s="20">
        <v>345803618</v>
      </c>
      <c r="Q11" s="20">
        <v>180223422</v>
      </c>
      <c r="R11" s="20">
        <v>0</v>
      </c>
      <c r="S11" s="20">
        <v>0</v>
      </c>
      <c r="T11" s="20">
        <v>207732944</v>
      </c>
      <c r="U11" s="20">
        <v>0</v>
      </c>
      <c r="V11" s="20">
        <v>525723380</v>
      </c>
      <c r="W11" s="20">
        <v>15820476</v>
      </c>
      <c r="X11" s="20">
        <v>285306477</v>
      </c>
      <c r="Y11" s="20">
        <v>358575076</v>
      </c>
      <c r="Z11" s="20">
        <v>0</v>
      </c>
      <c r="AA11" s="20">
        <v>109009449</v>
      </c>
      <c r="AB11" s="20">
        <v>431363421</v>
      </c>
      <c r="AC11" s="20">
        <v>0</v>
      </c>
      <c r="AD11" s="20">
        <v>59221294</v>
      </c>
      <c r="AE11" s="20">
        <v>168943105</v>
      </c>
      <c r="AF11" s="20">
        <v>0</v>
      </c>
      <c r="AG11" s="20">
        <v>81817341</v>
      </c>
      <c r="AH11" s="20">
        <v>0</v>
      </c>
      <c r="AI11" s="20">
        <v>0</v>
      </c>
      <c r="AJ11" s="20">
        <v>0</v>
      </c>
      <c r="AK11" s="20">
        <v>31557658</v>
      </c>
      <c r="AL11" s="20">
        <v>381532482</v>
      </c>
      <c r="AM11" s="20">
        <v>0</v>
      </c>
      <c r="AN11" s="20">
        <v>0</v>
      </c>
      <c r="AO11" s="20">
        <v>17641965</v>
      </c>
      <c r="AP11" s="20">
        <v>0</v>
      </c>
      <c r="AQ11" s="20">
        <v>0</v>
      </c>
      <c r="AR11" s="20">
        <v>2901882</v>
      </c>
      <c r="AS11" s="20">
        <v>29935692</v>
      </c>
      <c r="AT11" s="20">
        <v>144689744</v>
      </c>
      <c r="AU11" s="20">
        <v>0</v>
      </c>
      <c r="AV11" s="20">
        <v>0</v>
      </c>
      <c r="AW11" s="20">
        <v>0</v>
      </c>
      <c r="AX11" s="20">
        <v>59665043</v>
      </c>
      <c r="AY11" s="20" t="s">
        <v>128</v>
      </c>
      <c r="AZ11" s="20">
        <v>346331673</v>
      </c>
      <c r="BA11" s="20">
        <v>78003972</v>
      </c>
      <c r="BB11" s="20">
        <v>89250750</v>
      </c>
      <c r="BC11" s="20">
        <v>0</v>
      </c>
      <c r="BD11" s="20">
        <v>181724308</v>
      </c>
      <c r="BE11" s="20">
        <v>0</v>
      </c>
      <c r="BF11" s="20">
        <v>164670814</v>
      </c>
      <c r="BG11" s="20">
        <v>36943104</v>
      </c>
      <c r="BH11" s="20">
        <v>23096812</v>
      </c>
      <c r="BI11" s="20">
        <v>33048444</v>
      </c>
      <c r="BJ11" s="20">
        <v>54798519</v>
      </c>
      <c r="BK11" s="20">
        <v>11071014</v>
      </c>
      <c r="BL11" s="20">
        <v>0</v>
      </c>
      <c r="BM11" s="20">
        <v>0</v>
      </c>
      <c r="BN11" s="20">
        <v>0</v>
      </c>
      <c r="BO11" s="20">
        <v>30688890</v>
      </c>
      <c r="BP11" s="20">
        <v>0</v>
      </c>
      <c r="BQ11" s="20">
        <v>13004305</v>
      </c>
      <c r="BR11" s="20" t="s">
        <v>128</v>
      </c>
      <c r="BS11" s="20">
        <v>68011047</v>
      </c>
      <c r="BT11" s="20">
        <v>0</v>
      </c>
      <c r="BU11" s="20">
        <v>95980710</v>
      </c>
      <c r="BV11" s="20">
        <v>0</v>
      </c>
      <c r="BW11" s="20">
        <v>71753505</v>
      </c>
      <c r="BX11" s="20">
        <v>111433250</v>
      </c>
      <c r="BY11" s="20">
        <v>0</v>
      </c>
      <c r="BZ11" s="20">
        <v>68959593</v>
      </c>
      <c r="CA11" s="20">
        <v>0</v>
      </c>
      <c r="CB11" s="20">
        <v>0</v>
      </c>
      <c r="CC11" s="20">
        <v>26654407</v>
      </c>
      <c r="CD11" s="20">
        <v>2720194</v>
      </c>
      <c r="CE11" s="20">
        <v>280232525</v>
      </c>
      <c r="CF11" s="20">
        <v>102164196</v>
      </c>
      <c r="CG11" s="20" t="s">
        <v>69</v>
      </c>
      <c r="CH11" s="20">
        <v>642240036</v>
      </c>
      <c r="CI11" s="20">
        <v>3868000</v>
      </c>
      <c r="CJ11" s="20">
        <v>23783888</v>
      </c>
      <c r="CK11" s="20">
        <v>0</v>
      </c>
      <c r="CL11" s="20">
        <v>157229473</v>
      </c>
      <c r="CM11" s="20">
        <v>33039258</v>
      </c>
      <c r="CN11" s="20">
        <v>543494521</v>
      </c>
      <c r="CO11" s="20">
        <v>38508396</v>
      </c>
      <c r="CP11" s="20">
        <v>87920112</v>
      </c>
      <c r="CQ11" s="20">
        <v>110890695</v>
      </c>
      <c r="CR11" s="20" t="s">
        <v>110</v>
      </c>
      <c r="CS11" s="20">
        <v>96241686</v>
      </c>
      <c r="CT11" s="20" t="s">
        <v>69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95038215</v>
      </c>
      <c r="DB11" s="20">
        <v>12349642</v>
      </c>
      <c r="DC11" s="20">
        <v>0</v>
      </c>
      <c r="DD11" s="20">
        <v>0</v>
      </c>
      <c r="DE11" s="20">
        <v>22907578</v>
      </c>
      <c r="DF11" s="20">
        <v>371474336</v>
      </c>
      <c r="DG11" s="20">
        <v>0</v>
      </c>
      <c r="DH11" s="20">
        <v>0</v>
      </c>
      <c r="DI11" s="20">
        <v>53989724</v>
      </c>
      <c r="DJ11" s="20">
        <v>124693333</v>
      </c>
      <c r="DK11" s="20">
        <v>0</v>
      </c>
      <c r="DL11" s="20">
        <v>204376984</v>
      </c>
      <c r="DM11" s="20">
        <v>0</v>
      </c>
      <c r="DN11" s="20">
        <v>70605836</v>
      </c>
      <c r="DO11" s="20">
        <v>5393760</v>
      </c>
      <c r="DP11" s="20">
        <v>79437037</v>
      </c>
      <c r="DQ11" s="20">
        <v>183109300</v>
      </c>
      <c r="DR11" s="20">
        <v>19557552</v>
      </c>
      <c r="DS11" s="20">
        <v>978110</v>
      </c>
      <c r="DT11" s="20">
        <v>146949329</v>
      </c>
      <c r="DU11" s="20">
        <v>46937783</v>
      </c>
      <c r="DV11" s="20">
        <v>53715564</v>
      </c>
      <c r="DW11" s="20">
        <v>0</v>
      </c>
      <c r="DX11" s="20">
        <v>88686593</v>
      </c>
      <c r="DY11" s="20">
        <v>123356950</v>
      </c>
      <c r="DZ11" s="20">
        <v>60548274</v>
      </c>
      <c r="EA11" s="20">
        <v>121120420</v>
      </c>
      <c r="EB11" s="20">
        <v>0</v>
      </c>
      <c r="EC11" s="20">
        <v>525674959</v>
      </c>
    </row>
    <row r="12" spans="1:133" ht="17.25" customHeight="1">
      <c r="A12" s="103"/>
      <c r="B12" s="24" t="s">
        <v>80</v>
      </c>
      <c r="C12" s="21" t="s">
        <v>36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5726688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3024126</v>
      </c>
      <c r="Y12" s="20">
        <v>0</v>
      </c>
      <c r="Z12" s="20">
        <v>0</v>
      </c>
      <c r="AA12" s="20">
        <v>1188486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/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 t="s">
        <v>128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5271895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 t="s">
        <v>128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 t="s">
        <v>69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 t="s">
        <v>110</v>
      </c>
      <c r="CS12" s="20">
        <v>0</v>
      </c>
      <c r="CT12" s="20" t="s">
        <v>69</v>
      </c>
      <c r="CU12" s="20">
        <v>0</v>
      </c>
      <c r="CV12" s="20">
        <v>0</v>
      </c>
      <c r="CW12" s="20">
        <v>0</v>
      </c>
      <c r="CX12" s="20">
        <v>0</v>
      </c>
      <c r="CY12" s="20">
        <v>0</v>
      </c>
      <c r="CZ12" s="20">
        <v>0</v>
      </c>
      <c r="DA12" s="20">
        <v>0</v>
      </c>
      <c r="DB12" s="20">
        <v>0</v>
      </c>
      <c r="DC12" s="20">
        <v>0</v>
      </c>
      <c r="DD12" s="20">
        <v>0</v>
      </c>
      <c r="DE12" s="20">
        <v>0</v>
      </c>
      <c r="DF12" s="20">
        <v>0</v>
      </c>
      <c r="DG12" s="20">
        <v>0</v>
      </c>
      <c r="DH12" s="20">
        <v>0</v>
      </c>
      <c r="DI12" s="20">
        <v>0</v>
      </c>
      <c r="DJ12" s="20">
        <v>0</v>
      </c>
      <c r="DK12" s="20">
        <v>0</v>
      </c>
      <c r="DL12" s="20">
        <v>0</v>
      </c>
      <c r="DM12" s="20">
        <v>0</v>
      </c>
      <c r="DN12" s="20">
        <v>0</v>
      </c>
      <c r="DO12" s="20">
        <v>0</v>
      </c>
      <c r="DP12" s="20">
        <v>0</v>
      </c>
      <c r="DQ12" s="20">
        <v>0</v>
      </c>
      <c r="DR12" s="20">
        <v>0</v>
      </c>
      <c r="DS12" s="20">
        <v>0</v>
      </c>
      <c r="DT12" s="20">
        <v>0</v>
      </c>
      <c r="DU12" s="20">
        <v>0</v>
      </c>
      <c r="DV12" s="20">
        <v>0</v>
      </c>
      <c r="DW12" s="20">
        <v>0</v>
      </c>
      <c r="DX12" s="20">
        <v>0</v>
      </c>
      <c r="DY12" s="20">
        <v>0</v>
      </c>
      <c r="DZ12" s="20">
        <v>0</v>
      </c>
      <c r="EA12" s="20">
        <v>0</v>
      </c>
      <c r="EB12" s="20">
        <v>0</v>
      </c>
      <c r="EC12" s="20">
        <v>0</v>
      </c>
    </row>
    <row r="13" spans="1:133" ht="17.25" customHeight="1">
      <c r="A13" s="103"/>
      <c r="B13" s="24" t="s">
        <v>81</v>
      </c>
      <c r="C13" s="21" t="s">
        <v>37</v>
      </c>
      <c r="D13" s="20">
        <v>0</v>
      </c>
      <c r="E13" s="20">
        <v>79683758</v>
      </c>
      <c r="F13" s="20">
        <v>0</v>
      </c>
      <c r="G13" s="20">
        <v>1132712</v>
      </c>
      <c r="H13" s="20">
        <v>0</v>
      </c>
      <c r="I13" s="20">
        <v>3692388</v>
      </c>
      <c r="J13" s="20">
        <v>348040</v>
      </c>
      <c r="K13" s="20">
        <v>0</v>
      </c>
      <c r="L13" s="20">
        <v>74233768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32451566</v>
      </c>
      <c r="W13" s="20">
        <v>0</v>
      </c>
      <c r="X13" s="20">
        <v>0</v>
      </c>
      <c r="Y13" s="20">
        <v>19177004</v>
      </c>
      <c r="Z13" s="20">
        <v>0</v>
      </c>
      <c r="AA13" s="20">
        <v>0</v>
      </c>
      <c r="AB13" s="20">
        <v>49926338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34352339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1983828</v>
      </c>
      <c r="AT13" s="20">
        <v>0</v>
      </c>
      <c r="AU13" s="20">
        <v>0</v>
      </c>
      <c r="AV13" s="20">
        <v>0</v>
      </c>
      <c r="AW13" s="20">
        <v>0</v>
      </c>
      <c r="AX13" s="20">
        <v>8830724</v>
      </c>
      <c r="AY13" s="20" t="s">
        <v>128</v>
      </c>
      <c r="AZ13" s="20">
        <v>0</v>
      </c>
      <c r="BA13" s="20">
        <v>7340480</v>
      </c>
      <c r="BB13" s="20">
        <v>0</v>
      </c>
      <c r="BC13" s="20">
        <v>0</v>
      </c>
      <c r="BD13" s="20">
        <v>3967656</v>
      </c>
      <c r="BE13" s="20">
        <v>0</v>
      </c>
      <c r="BF13" s="20">
        <v>7792932</v>
      </c>
      <c r="BG13" s="20">
        <v>0</v>
      </c>
      <c r="BH13" s="20">
        <v>0</v>
      </c>
      <c r="BI13" s="20">
        <v>0</v>
      </c>
      <c r="BJ13" s="20">
        <v>6433203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 t="s">
        <v>128</v>
      </c>
      <c r="BS13" s="20">
        <v>9385215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0</v>
      </c>
      <c r="BZ13" s="20">
        <v>0</v>
      </c>
      <c r="CA13" s="20">
        <v>0</v>
      </c>
      <c r="CB13" s="20">
        <v>0</v>
      </c>
      <c r="CC13" s="20">
        <v>0</v>
      </c>
      <c r="CD13" s="20">
        <v>0</v>
      </c>
      <c r="CE13" s="20">
        <v>1983828</v>
      </c>
      <c r="CF13" s="20">
        <v>0</v>
      </c>
      <c r="CG13" s="20" t="s">
        <v>69</v>
      </c>
      <c r="CH13" s="20">
        <v>379680</v>
      </c>
      <c r="CI13" s="20">
        <v>0</v>
      </c>
      <c r="CJ13" s="20">
        <v>0</v>
      </c>
      <c r="CK13" s="20">
        <v>0</v>
      </c>
      <c r="CL13" s="20">
        <v>14382358</v>
      </c>
      <c r="CM13" s="20">
        <v>0</v>
      </c>
      <c r="CN13" s="20">
        <v>2396730</v>
      </c>
      <c r="CO13" s="20">
        <v>0</v>
      </c>
      <c r="CP13" s="20">
        <v>0</v>
      </c>
      <c r="CQ13" s="20">
        <v>0</v>
      </c>
      <c r="CR13" s="20" t="s">
        <v>110</v>
      </c>
      <c r="CS13" s="20">
        <v>0</v>
      </c>
      <c r="CT13" s="20" t="s">
        <v>69</v>
      </c>
      <c r="CU13" s="20">
        <v>0</v>
      </c>
      <c r="CV13" s="20">
        <v>0</v>
      </c>
      <c r="CW13" s="20">
        <v>0</v>
      </c>
      <c r="CX13" s="20">
        <v>0</v>
      </c>
      <c r="CY13" s="20">
        <v>0</v>
      </c>
      <c r="CZ13" s="20">
        <v>0</v>
      </c>
      <c r="DA13" s="20">
        <v>0</v>
      </c>
      <c r="DB13" s="20">
        <v>0</v>
      </c>
      <c r="DC13" s="20">
        <v>0</v>
      </c>
      <c r="DD13" s="20">
        <v>0</v>
      </c>
      <c r="DE13" s="20">
        <v>0</v>
      </c>
      <c r="DF13" s="20">
        <v>4503954</v>
      </c>
      <c r="DG13" s="20">
        <v>0</v>
      </c>
      <c r="DH13" s="20">
        <v>0</v>
      </c>
      <c r="DI13" s="20">
        <v>0</v>
      </c>
      <c r="DJ13" s="20">
        <v>0</v>
      </c>
      <c r="DK13" s="20">
        <v>0</v>
      </c>
      <c r="DL13" s="20">
        <v>921515</v>
      </c>
      <c r="DM13" s="20">
        <v>0</v>
      </c>
      <c r="DN13" s="20">
        <v>0</v>
      </c>
      <c r="DO13" s="20">
        <v>569520</v>
      </c>
      <c r="DP13" s="20">
        <v>0</v>
      </c>
      <c r="DQ13" s="20">
        <v>14548072</v>
      </c>
      <c r="DR13" s="20">
        <v>2211636</v>
      </c>
      <c r="DS13" s="20">
        <v>0</v>
      </c>
      <c r="DT13" s="20">
        <v>991914</v>
      </c>
      <c r="DU13" s="20">
        <v>0</v>
      </c>
      <c r="DV13" s="20">
        <v>5951484</v>
      </c>
      <c r="DW13" s="20">
        <v>0</v>
      </c>
      <c r="DX13" s="20">
        <v>5786165</v>
      </c>
      <c r="DY13" s="20">
        <v>2373000</v>
      </c>
      <c r="DZ13" s="20">
        <v>0</v>
      </c>
      <c r="EA13" s="20">
        <v>0</v>
      </c>
      <c r="EB13" s="20">
        <v>0</v>
      </c>
      <c r="EC13" s="20">
        <v>0</v>
      </c>
    </row>
    <row r="14" spans="1:133" ht="17.25" customHeight="1">
      <c r="A14" s="103"/>
      <c r="B14" s="24" t="s">
        <v>82</v>
      </c>
      <c r="C14" s="21" t="s">
        <v>39</v>
      </c>
      <c r="D14" s="20">
        <v>0</v>
      </c>
      <c r="E14" s="20">
        <v>245629000</v>
      </c>
      <c r="F14" s="20">
        <v>0</v>
      </c>
      <c r="G14" s="20">
        <v>0</v>
      </c>
      <c r="H14" s="20">
        <v>0</v>
      </c>
      <c r="I14" s="20">
        <v>0</v>
      </c>
      <c r="J14" s="20">
        <v>30200000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72872820</v>
      </c>
      <c r="U14" s="20">
        <v>0</v>
      </c>
      <c r="V14" s="20">
        <v>109700000</v>
      </c>
      <c r="W14" s="20">
        <v>0</v>
      </c>
      <c r="X14" s="20">
        <v>0</v>
      </c>
      <c r="Y14" s="20">
        <v>58000000</v>
      </c>
      <c r="Z14" s="20">
        <v>0</v>
      </c>
      <c r="AA14" s="20">
        <v>0</v>
      </c>
      <c r="AB14" s="20">
        <v>150970000</v>
      </c>
      <c r="AC14" s="20">
        <v>0</v>
      </c>
      <c r="AD14" s="20">
        <v>12869810</v>
      </c>
      <c r="AE14" s="20">
        <v>13500000</v>
      </c>
      <c r="AF14" s="20">
        <v>0</v>
      </c>
      <c r="AG14" s="20">
        <v>30532500</v>
      </c>
      <c r="AH14" s="20">
        <v>0</v>
      </c>
      <c r="AI14" s="20">
        <v>0</v>
      </c>
      <c r="AJ14" s="20">
        <v>0</v>
      </c>
      <c r="AK14" s="20">
        <v>0</v>
      </c>
      <c r="AL14" s="20">
        <v>124759000</v>
      </c>
      <c r="AM14" s="20">
        <v>0</v>
      </c>
      <c r="AN14" s="20">
        <v>0</v>
      </c>
      <c r="AO14" s="20">
        <v>47002680</v>
      </c>
      <c r="AP14" s="20">
        <v>0</v>
      </c>
      <c r="AQ14" s="20">
        <v>0</v>
      </c>
      <c r="AR14" s="20">
        <v>0</v>
      </c>
      <c r="AS14" s="20">
        <v>13456940</v>
      </c>
      <c r="AT14" s="20">
        <v>0</v>
      </c>
      <c r="AU14" s="20">
        <v>0</v>
      </c>
      <c r="AV14" s="20">
        <v>0</v>
      </c>
      <c r="AW14" s="20">
        <v>0</v>
      </c>
      <c r="AX14" s="20">
        <v>13400000</v>
      </c>
      <c r="AY14" s="20" t="s">
        <v>128</v>
      </c>
      <c r="AZ14" s="20">
        <v>0</v>
      </c>
      <c r="BA14" s="20">
        <v>43614450</v>
      </c>
      <c r="BB14" s="20">
        <v>118141640</v>
      </c>
      <c r="BC14" s="20">
        <v>0</v>
      </c>
      <c r="BD14" s="20">
        <v>70299710</v>
      </c>
      <c r="BE14" s="20">
        <v>0</v>
      </c>
      <c r="BF14" s="20">
        <v>102601690</v>
      </c>
      <c r="BG14" s="20">
        <v>0</v>
      </c>
      <c r="BH14" s="20">
        <v>14540582</v>
      </c>
      <c r="BI14" s="20">
        <v>0</v>
      </c>
      <c r="BJ14" s="20">
        <v>20086090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 t="s">
        <v>128</v>
      </c>
      <c r="BS14" s="20">
        <v>0</v>
      </c>
      <c r="BT14" s="20">
        <v>0</v>
      </c>
      <c r="BU14" s="20">
        <v>37140000</v>
      </c>
      <c r="BV14" s="20">
        <v>0</v>
      </c>
      <c r="BW14" s="20">
        <v>59954370</v>
      </c>
      <c r="BX14" s="20">
        <v>83185980</v>
      </c>
      <c r="BY14" s="20">
        <v>0</v>
      </c>
      <c r="BZ14" s="20">
        <v>14449880</v>
      </c>
      <c r="CA14" s="20">
        <v>0</v>
      </c>
      <c r="CB14" s="20">
        <v>0</v>
      </c>
      <c r="CC14" s="20">
        <v>0</v>
      </c>
      <c r="CD14" s="20">
        <v>0</v>
      </c>
      <c r="CE14" s="20">
        <v>44741909</v>
      </c>
      <c r="CF14" s="20">
        <v>0</v>
      </c>
      <c r="CG14" s="20" t="s">
        <v>69</v>
      </c>
      <c r="CH14" s="20">
        <v>0</v>
      </c>
      <c r="CI14" s="20">
        <v>0</v>
      </c>
      <c r="CJ14" s="20">
        <v>34871420</v>
      </c>
      <c r="CK14" s="20">
        <v>0</v>
      </c>
      <c r="CL14" s="20">
        <v>55410000</v>
      </c>
      <c r="CM14" s="20">
        <v>0</v>
      </c>
      <c r="CN14" s="20">
        <v>0</v>
      </c>
      <c r="CO14" s="20">
        <v>40472920</v>
      </c>
      <c r="CP14" s="20">
        <v>0</v>
      </c>
      <c r="CQ14" s="20">
        <v>0</v>
      </c>
      <c r="CR14" s="20" t="s">
        <v>110</v>
      </c>
      <c r="CS14" s="20">
        <v>0</v>
      </c>
      <c r="CT14" s="20" t="s">
        <v>69</v>
      </c>
      <c r="CU14" s="20">
        <v>0</v>
      </c>
      <c r="CV14" s="20">
        <v>0</v>
      </c>
      <c r="CW14" s="20">
        <v>0</v>
      </c>
      <c r="CX14" s="20">
        <v>0</v>
      </c>
      <c r="CY14" s="20">
        <v>0</v>
      </c>
      <c r="CZ14" s="20">
        <v>0</v>
      </c>
      <c r="DA14" s="20">
        <v>24000000</v>
      </c>
      <c r="DB14" s="20">
        <v>36004290</v>
      </c>
      <c r="DC14" s="20">
        <v>0</v>
      </c>
      <c r="DD14" s="20">
        <v>0</v>
      </c>
      <c r="DE14" s="20">
        <v>37468280</v>
      </c>
      <c r="DF14" s="20">
        <v>0</v>
      </c>
      <c r="DG14" s="20">
        <v>0</v>
      </c>
      <c r="DH14" s="20">
        <v>0</v>
      </c>
      <c r="DI14" s="20">
        <v>20600000</v>
      </c>
      <c r="DJ14" s="20">
        <v>61313122</v>
      </c>
      <c r="DK14" s="20">
        <v>0</v>
      </c>
      <c r="DL14" s="20">
        <v>125454200</v>
      </c>
      <c r="DM14" s="20">
        <v>0</v>
      </c>
      <c r="DN14" s="20">
        <v>94743000</v>
      </c>
      <c r="DO14" s="20">
        <v>0</v>
      </c>
      <c r="DP14" s="20">
        <v>0</v>
      </c>
      <c r="DQ14" s="20">
        <v>90864190</v>
      </c>
      <c r="DR14" s="20">
        <v>0</v>
      </c>
      <c r="DS14" s="20">
        <v>2400000</v>
      </c>
      <c r="DT14" s="20">
        <v>0</v>
      </c>
      <c r="DU14" s="20">
        <v>5824510</v>
      </c>
      <c r="DV14" s="20">
        <v>14496720</v>
      </c>
      <c r="DW14" s="20">
        <v>0</v>
      </c>
      <c r="DX14" s="20">
        <v>109456900</v>
      </c>
      <c r="DY14" s="20">
        <v>26336057</v>
      </c>
      <c r="DZ14" s="20">
        <v>64924650</v>
      </c>
      <c r="EA14" s="20">
        <v>25936210</v>
      </c>
      <c r="EB14" s="20">
        <v>0</v>
      </c>
      <c r="EC14" s="20">
        <v>0</v>
      </c>
    </row>
    <row r="15" spans="1:133" ht="17.25" customHeight="1">
      <c r="A15" s="103"/>
      <c r="B15" s="24" t="s">
        <v>85</v>
      </c>
      <c r="C15" s="19" t="s">
        <v>41</v>
      </c>
      <c r="D15" s="20" t="s">
        <v>143</v>
      </c>
      <c r="E15" s="20" t="s">
        <v>143</v>
      </c>
      <c r="F15" s="20" t="s">
        <v>143</v>
      </c>
      <c r="G15" s="20" t="s">
        <v>143</v>
      </c>
      <c r="H15" s="20">
        <v>644543</v>
      </c>
      <c r="I15" s="20" t="s">
        <v>143</v>
      </c>
      <c r="J15" s="20" t="s">
        <v>143</v>
      </c>
      <c r="K15" s="20" t="s">
        <v>143</v>
      </c>
      <c r="L15" s="20" t="s">
        <v>143</v>
      </c>
      <c r="M15" s="20" t="s">
        <v>143</v>
      </c>
      <c r="N15" s="20" t="s">
        <v>143</v>
      </c>
      <c r="O15" s="20" t="s">
        <v>143</v>
      </c>
      <c r="P15" s="20" t="s">
        <v>143</v>
      </c>
      <c r="Q15" s="20" t="s">
        <v>143</v>
      </c>
      <c r="R15" s="20" t="s">
        <v>143</v>
      </c>
      <c r="S15" s="20" t="s">
        <v>143</v>
      </c>
      <c r="T15" s="20" t="s">
        <v>143</v>
      </c>
      <c r="U15" s="20" t="s">
        <v>143</v>
      </c>
      <c r="V15" s="20" t="s">
        <v>143</v>
      </c>
      <c r="W15" s="20">
        <v>1051439</v>
      </c>
      <c r="X15" s="20" t="s">
        <v>143</v>
      </c>
      <c r="Y15" s="20" t="s">
        <v>143</v>
      </c>
      <c r="Z15" s="20" t="s">
        <v>143</v>
      </c>
      <c r="AA15" s="20" t="s">
        <v>143</v>
      </c>
      <c r="AB15" s="20" t="s">
        <v>143</v>
      </c>
      <c r="AC15" s="20" t="s">
        <v>143</v>
      </c>
      <c r="AD15" s="20" t="s">
        <v>143</v>
      </c>
      <c r="AE15" s="20">
        <v>1163361004</v>
      </c>
      <c r="AF15" s="20">
        <v>72655792</v>
      </c>
      <c r="AG15" s="20" t="s">
        <v>143</v>
      </c>
      <c r="AH15" s="20" t="s">
        <v>143</v>
      </c>
      <c r="AI15" s="20">
        <v>152893219</v>
      </c>
      <c r="AJ15" s="20" t="s">
        <v>143</v>
      </c>
      <c r="AK15" s="20" t="s">
        <v>143</v>
      </c>
      <c r="AL15" s="20" t="s">
        <v>143</v>
      </c>
      <c r="AM15" s="20" t="s">
        <v>143</v>
      </c>
      <c r="AN15" s="20" t="s">
        <v>143</v>
      </c>
      <c r="AO15" s="20" t="s">
        <v>143</v>
      </c>
      <c r="AP15" s="20" t="s">
        <v>143</v>
      </c>
      <c r="AQ15" s="20" t="s">
        <v>143</v>
      </c>
      <c r="AR15" s="20" t="s">
        <v>143</v>
      </c>
      <c r="AS15" s="20">
        <v>99958206</v>
      </c>
      <c r="AT15" s="20" t="s">
        <v>143</v>
      </c>
      <c r="AU15" s="20" t="s">
        <v>143</v>
      </c>
      <c r="AV15" s="20" t="s">
        <v>143</v>
      </c>
      <c r="AW15" s="20" t="s">
        <v>143</v>
      </c>
      <c r="AX15" s="20" t="s">
        <v>143</v>
      </c>
      <c r="AY15" s="20" t="s">
        <v>128</v>
      </c>
      <c r="AZ15" s="20">
        <v>9047341</v>
      </c>
      <c r="BA15" s="20" t="s">
        <v>143</v>
      </c>
      <c r="BB15" s="20" t="s">
        <v>143</v>
      </c>
      <c r="BC15" s="20" t="s">
        <v>143</v>
      </c>
      <c r="BD15" s="20" t="s">
        <v>143</v>
      </c>
      <c r="BE15" s="20" t="s">
        <v>143</v>
      </c>
      <c r="BF15" s="20" t="s">
        <v>143</v>
      </c>
      <c r="BG15" s="20">
        <v>336252357</v>
      </c>
      <c r="BH15" s="20" t="s">
        <v>143</v>
      </c>
      <c r="BI15" s="20" t="s">
        <v>143</v>
      </c>
      <c r="BJ15" s="20" t="s">
        <v>143</v>
      </c>
      <c r="BK15" s="20" t="s">
        <v>143</v>
      </c>
      <c r="BL15" s="20">
        <v>81973926</v>
      </c>
      <c r="BM15" s="20" t="s">
        <v>143</v>
      </c>
      <c r="BN15" s="20">
        <v>18567318</v>
      </c>
      <c r="BO15" s="20" t="s">
        <v>143</v>
      </c>
      <c r="BP15" s="20" t="s">
        <v>143</v>
      </c>
      <c r="BQ15" s="20" t="s">
        <v>143</v>
      </c>
      <c r="BR15" s="20" t="s">
        <v>128</v>
      </c>
      <c r="BS15" s="20" t="s">
        <v>143</v>
      </c>
      <c r="BT15" s="20">
        <v>48667752</v>
      </c>
      <c r="BU15" s="20">
        <v>56791229</v>
      </c>
      <c r="BV15" s="20" t="s">
        <v>143</v>
      </c>
      <c r="BW15" s="20" t="s">
        <v>143</v>
      </c>
      <c r="BX15" s="20" t="s">
        <v>143</v>
      </c>
      <c r="BY15" s="20" t="s">
        <v>143</v>
      </c>
      <c r="BZ15" s="20" t="s">
        <v>143</v>
      </c>
      <c r="CA15" s="20" t="s">
        <v>143</v>
      </c>
      <c r="CB15" s="20" t="s">
        <v>143</v>
      </c>
      <c r="CC15" s="20" t="s">
        <v>143</v>
      </c>
      <c r="CD15" s="20" t="s">
        <v>143</v>
      </c>
      <c r="CE15" s="20">
        <v>126189562</v>
      </c>
      <c r="CF15" s="20" t="s">
        <v>143</v>
      </c>
      <c r="CG15" s="20" t="s">
        <v>69</v>
      </c>
      <c r="CH15" s="20" t="s">
        <v>143</v>
      </c>
      <c r="CI15" s="20" t="s">
        <v>143</v>
      </c>
      <c r="CJ15" s="20">
        <v>22742261</v>
      </c>
      <c r="CK15" s="20">
        <v>28378047</v>
      </c>
      <c r="CL15" s="20" t="s">
        <v>143</v>
      </c>
      <c r="CM15" s="20" t="s">
        <v>143</v>
      </c>
      <c r="CN15" s="20" t="s">
        <v>143</v>
      </c>
      <c r="CO15" s="20" t="s">
        <v>143</v>
      </c>
      <c r="CP15" s="20" t="s">
        <v>143</v>
      </c>
      <c r="CQ15" s="20" t="s">
        <v>143</v>
      </c>
      <c r="CR15" s="20" t="s">
        <v>110</v>
      </c>
      <c r="CS15" s="20" t="s">
        <v>143</v>
      </c>
      <c r="CT15" s="20" t="s">
        <v>69</v>
      </c>
      <c r="CU15" s="20" t="s">
        <v>143</v>
      </c>
      <c r="CV15" s="20" t="s">
        <v>143</v>
      </c>
      <c r="CW15" s="20" t="s">
        <v>143</v>
      </c>
      <c r="CX15" s="20" t="s">
        <v>143</v>
      </c>
      <c r="CY15" s="20" t="s">
        <v>143</v>
      </c>
      <c r="CZ15" s="20" t="s">
        <v>143</v>
      </c>
      <c r="DA15" s="20" t="s">
        <v>143</v>
      </c>
      <c r="DB15" s="20" t="s">
        <v>143</v>
      </c>
      <c r="DC15" s="20" t="s">
        <v>143</v>
      </c>
      <c r="DD15" s="20" t="s">
        <v>143</v>
      </c>
      <c r="DE15" s="20" t="s">
        <v>143</v>
      </c>
      <c r="DF15" s="20" t="s">
        <v>143</v>
      </c>
      <c r="DG15" s="20" t="s">
        <v>143</v>
      </c>
      <c r="DH15" s="20" t="s">
        <v>143</v>
      </c>
      <c r="DI15" s="20" t="s">
        <v>143</v>
      </c>
      <c r="DJ15" s="20" t="s">
        <v>143</v>
      </c>
      <c r="DK15" s="20" t="s">
        <v>143</v>
      </c>
      <c r="DL15" s="20" t="s">
        <v>143</v>
      </c>
      <c r="DM15" s="20"/>
      <c r="DN15" s="20" t="s">
        <v>143</v>
      </c>
      <c r="DO15" s="20" t="s">
        <v>143</v>
      </c>
      <c r="DP15" s="20" t="s">
        <v>143</v>
      </c>
      <c r="DQ15" s="20" t="s">
        <v>143</v>
      </c>
      <c r="DR15" s="20">
        <v>280412552</v>
      </c>
      <c r="DS15" s="20" t="s">
        <v>143</v>
      </c>
      <c r="DT15" s="20">
        <v>24781204</v>
      </c>
      <c r="DU15" s="20" t="s">
        <v>143</v>
      </c>
      <c r="DV15" s="20" t="s">
        <v>143</v>
      </c>
      <c r="DW15" s="20"/>
      <c r="DX15" s="20" t="s">
        <v>143</v>
      </c>
      <c r="DY15" s="20" t="s">
        <v>143</v>
      </c>
      <c r="DZ15" s="20" t="s">
        <v>143</v>
      </c>
      <c r="EA15" s="20" t="s">
        <v>143</v>
      </c>
      <c r="EB15" s="20" t="s">
        <v>143</v>
      </c>
      <c r="EC15" s="20" t="s">
        <v>143</v>
      </c>
    </row>
    <row r="16" spans="1:133" ht="17.25" customHeight="1">
      <c r="A16" s="103"/>
      <c r="B16" s="24" t="s">
        <v>86</v>
      </c>
      <c r="C16" s="21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1192978848</v>
      </c>
      <c r="AF16" s="20">
        <v>1432915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99958206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 t="s">
        <v>128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 t="s">
        <v>128</v>
      </c>
      <c r="BS16" s="20">
        <v>0</v>
      </c>
      <c r="BT16" s="20">
        <v>33711149</v>
      </c>
      <c r="BU16" s="20">
        <v>19553961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49538092</v>
      </c>
      <c r="CF16" s="20">
        <v>0</v>
      </c>
      <c r="CG16" s="20" t="s">
        <v>69</v>
      </c>
      <c r="CH16" s="20">
        <v>0</v>
      </c>
      <c r="CI16" s="20">
        <v>0</v>
      </c>
      <c r="CJ16" s="20">
        <v>0</v>
      </c>
      <c r="CK16" s="20">
        <v>28378047</v>
      </c>
      <c r="CL16" s="20">
        <v>0</v>
      </c>
      <c r="CM16" s="20">
        <v>0</v>
      </c>
      <c r="CN16" s="20">
        <v>0</v>
      </c>
      <c r="CO16" s="20">
        <v>0</v>
      </c>
      <c r="CP16" s="20">
        <v>0</v>
      </c>
      <c r="CQ16" s="20">
        <v>0</v>
      </c>
      <c r="CR16" s="20" t="s">
        <v>110</v>
      </c>
      <c r="CS16" s="20">
        <v>0</v>
      </c>
      <c r="CT16" s="20" t="s">
        <v>69</v>
      </c>
      <c r="CU16" s="20">
        <v>0</v>
      </c>
      <c r="CV16" s="20">
        <v>0</v>
      </c>
      <c r="CW16" s="20">
        <v>0</v>
      </c>
      <c r="CX16" s="20">
        <v>0</v>
      </c>
      <c r="CY16" s="20">
        <v>0</v>
      </c>
      <c r="CZ16" s="20">
        <v>0</v>
      </c>
      <c r="DA16" s="20">
        <v>0</v>
      </c>
      <c r="DB16" s="20">
        <v>0</v>
      </c>
      <c r="DC16" s="20">
        <v>0</v>
      </c>
      <c r="DD16" s="20">
        <v>0</v>
      </c>
      <c r="DE16" s="20">
        <v>0</v>
      </c>
      <c r="DF16" s="20">
        <v>0</v>
      </c>
      <c r="DG16" s="20">
        <v>0</v>
      </c>
      <c r="DH16" s="20">
        <v>0</v>
      </c>
      <c r="DI16" s="20">
        <v>0</v>
      </c>
      <c r="DJ16" s="20">
        <v>0</v>
      </c>
      <c r="DK16" s="20">
        <v>0</v>
      </c>
      <c r="DL16" s="20">
        <v>0</v>
      </c>
      <c r="DM16" s="20">
        <v>0</v>
      </c>
      <c r="DN16" s="20">
        <v>0</v>
      </c>
      <c r="DO16" s="20">
        <v>0</v>
      </c>
      <c r="DP16" s="20">
        <v>0</v>
      </c>
      <c r="DQ16" s="20">
        <v>0</v>
      </c>
      <c r="DR16" s="20">
        <v>0</v>
      </c>
      <c r="DS16" s="20">
        <v>0</v>
      </c>
      <c r="DT16" s="20">
        <v>0</v>
      </c>
      <c r="DU16" s="20">
        <v>0</v>
      </c>
      <c r="DV16" s="20">
        <v>0</v>
      </c>
      <c r="DW16" s="20">
        <v>0</v>
      </c>
      <c r="DX16" s="20">
        <v>0</v>
      </c>
      <c r="DY16" s="20">
        <v>0</v>
      </c>
      <c r="DZ16" s="20">
        <v>0</v>
      </c>
      <c r="EA16" s="20">
        <v>0</v>
      </c>
      <c r="EB16" s="20">
        <v>0</v>
      </c>
      <c r="EC16" s="20">
        <v>0</v>
      </c>
    </row>
    <row r="17" spans="1:133" ht="17.25" customHeight="1">
      <c r="A17" s="103"/>
      <c r="B17" s="24" t="s">
        <v>87</v>
      </c>
      <c r="C17" s="21" t="s">
        <v>43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 t="s">
        <v>128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336252357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 t="s">
        <v>128</v>
      </c>
      <c r="BS17" s="20">
        <v>0</v>
      </c>
      <c r="BT17" s="20">
        <v>0</v>
      </c>
      <c r="BU17" s="20">
        <v>14067418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 t="s">
        <v>69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 t="s">
        <v>110</v>
      </c>
      <c r="CS17" s="20">
        <v>0</v>
      </c>
      <c r="CT17" s="20" t="s">
        <v>69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280412552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</row>
    <row r="18" spans="1:133" ht="17.25" customHeight="1">
      <c r="A18" s="103"/>
      <c r="B18" s="24" t="s">
        <v>88</v>
      </c>
      <c r="C18" s="21" t="s">
        <v>44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122744106</v>
      </c>
      <c r="AF18" s="20">
        <v>71222877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 t="s">
        <v>128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16074582</v>
      </c>
      <c r="BO18" s="20">
        <v>0</v>
      </c>
      <c r="BP18" s="20">
        <v>0</v>
      </c>
      <c r="BQ18" s="20">
        <v>0</v>
      </c>
      <c r="BR18" s="20" t="s">
        <v>128</v>
      </c>
      <c r="BS18" s="20">
        <v>0</v>
      </c>
      <c r="BT18" s="20">
        <v>14956603</v>
      </c>
      <c r="BU18" s="20">
        <v>23169850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360201211</v>
      </c>
      <c r="CF18" s="20">
        <v>0</v>
      </c>
      <c r="CG18" s="20" t="s">
        <v>69</v>
      </c>
      <c r="CH18" s="20">
        <v>0</v>
      </c>
      <c r="CI18" s="20">
        <v>0</v>
      </c>
      <c r="CJ18" s="20">
        <v>22742261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 t="s">
        <v>110</v>
      </c>
      <c r="CS18" s="20">
        <v>0</v>
      </c>
      <c r="CT18" s="20" t="s">
        <v>69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149986990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</row>
    <row r="19" spans="1:133" ht="17.25" customHeight="1">
      <c r="A19" s="103"/>
      <c r="B19" s="24" t="s">
        <v>89</v>
      </c>
      <c r="C19" s="21" t="s">
        <v>90</v>
      </c>
      <c r="D19" s="20">
        <v>0</v>
      </c>
      <c r="E19" s="20">
        <v>0</v>
      </c>
      <c r="F19" s="20">
        <v>0</v>
      </c>
      <c r="G19" s="20">
        <v>0</v>
      </c>
      <c r="H19" s="20">
        <v>644543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1051439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19347401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 t="s">
        <v>128</v>
      </c>
      <c r="AZ19" s="20">
        <v>9047341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81973926</v>
      </c>
      <c r="BM19" s="20">
        <v>0</v>
      </c>
      <c r="BN19" s="20">
        <v>1764806</v>
      </c>
      <c r="BO19" s="20">
        <v>0</v>
      </c>
      <c r="BP19" s="20">
        <v>0</v>
      </c>
      <c r="BQ19" s="20">
        <v>0</v>
      </c>
      <c r="BR19" s="20" t="s">
        <v>128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 t="s">
        <v>69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 t="s">
        <v>110</v>
      </c>
      <c r="CS19" s="20">
        <v>0</v>
      </c>
      <c r="CT19" s="20" t="s">
        <v>69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</row>
    <row r="20" spans="1:133" ht="17.25" customHeight="1">
      <c r="A20" s="103"/>
      <c r="B20" s="24" t="s">
        <v>91</v>
      </c>
      <c r="C20" s="21" t="s">
        <v>92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133545818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 t="s">
        <v>128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727930</v>
      </c>
      <c r="BO20" s="20">
        <v>0</v>
      </c>
      <c r="BP20" s="20">
        <v>0</v>
      </c>
      <c r="BQ20" s="20">
        <v>0</v>
      </c>
      <c r="BR20" s="20" t="s">
        <v>128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 t="s">
        <v>69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 t="s">
        <v>110</v>
      </c>
      <c r="CS20" s="20">
        <v>0</v>
      </c>
      <c r="CT20" s="20" t="s">
        <v>69</v>
      </c>
      <c r="CU20" s="20">
        <v>0</v>
      </c>
      <c r="CV20" s="20">
        <v>0</v>
      </c>
      <c r="CW20" s="20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20">
        <v>0</v>
      </c>
      <c r="DD20" s="20">
        <v>0</v>
      </c>
      <c r="DE20" s="20">
        <v>0</v>
      </c>
      <c r="DF20" s="20">
        <v>0</v>
      </c>
      <c r="DG20" s="20">
        <v>0</v>
      </c>
      <c r="DH20" s="20">
        <v>0</v>
      </c>
      <c r="DI20" s="20">
        <v>0</v>
      </c>
      <c r="DJ20" s="20">
        <v>0</v>
      </c>
      <c r="DK20" s="20">
        <v>0</v>
      </c>
      <c r="DL20" s="20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</row>
    <row r="21" spans="1:133" ht="17.25" customHeight="1">
      <c r="A21" s="103"/>
      <c r="B21" s="24" t="s">
        <v>93</v>
      </c>
      <c r="C21" s="21" t="s">
        <v>48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152361950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 t="s">
        <v>128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 t="s">
        <v>128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283549741</v>
      </c>
      <c r="CF21" s="20">
        <v>0</v>
      </c>
      <c r="CG21" s="20" t="s">
        <v>69</v>
      </c>
      <c r="CH21" s="20">
        <v>0</v>
      </c>
      <c r="CI21" s="20">
        <v>0</v>
      </c>
      <c r="CJ21" s="20">
        <v>0</v>
      </c>
      <c r="CK21" s="20">
        <v>0</v>
      </c>
      <c r="CL21" s="20">
        <v>0</v>
      </c>
      <c r="CM21" s="20">
        <v>0</v>
      </c>
      <c r="CN21" s="20">
        <v>0</v>
      </c>
      <c r="CO21" s="20">
        <v>0</v>
      </c>
      <c r="CP21" s="20">
        <v>0</v>
      </c>
      <c r="CQ21" s="20">
        <v>0</v>
      </c>
      <c r="CR21" s="20" t="s">
        <v>110</v>
      </c>
      <c r="CS21" s="20">
        <v>0</v>
      </c>
      <c r="CT21" s="20" t="s">
        <v>69</v>
      </c>
      <c r="CU21" s="20">
        <v>0</v>
      </c>
      <c r="CV21" s="20">
        <v>0</v>
      </c>
      <c r="CW21" s="20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20">
        <v>0</v>
      </c>
      <c r="DD21" s="20">
        <v>0</v>
      </c>
      <c r="DE21" s="20">
        <v>0</v>
      </c>
      <c r="DF21" s="20">
        <v>0</v>
      </c>
      <c r="DG21" s="20">
        <v>0</v>
      </c>
      <c r="DH21" s="20">
        <v>0</v>
      </c>
      <c r="DI21" s="20">
        <v>0</v>
      </c>
      <c r="DJ21" s="20">
        <v>0</v>
      </c>
      <c r="DK21" s="20">
        <v>0</v>
      </c>
      <c r="DL21" s="20">
        <v>0</v>
      </c>
      <c r="DM21" s="20">
        <v>0</v>
      </c>
      <c r="DN21" s="20">
        <v>0</v>
      </c>
      <c r="DO21" s="20">
        <v>0</v>
      </c>
      <c r="DP21" s="20">
        <v>0</v>
      </c>
      <c r="DQ21" s="20">
        <v>0</v>
      </c>
      <c r="DR21" s="20">
        <v>0</v>
      </c>
      <c r="DS21" s="20">
        <v>0</v>
      </c>
      <c r="DT21" s="20">
        <v>125205786</v>
      </c>
      <c r="DU21" s="20">
        <v>0</v>
      </c>
      <c r="DV21" s="20">
        <v>0</v>
      </c>
      <c r="DW21" s="20">
        <v>0</v>
      </c>
      <c r="DX21" s="20">
        <v>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</row>
    <row r="22" spans="1:133" ht="17.25" customHeight="1">
      <c r="A22" s="103"/>
      <c r="B22" s="24" t="s">
        <v>94</v>
      </c>
      <c r="C22" s="19" t="s">
        <v>49</v>
      </c>
      <c r="D22" s="20">
        <v>254363814</v>
      </c>
      <c r="E22" s="20" t="s">
        <v>143</v>
      </c>
      <c r="F22" s="20" t="s">
        <v>143</v>
      </c>
      <c r="G22" s="20" t="s">
        <v>143</v>
      </c>
      <c r="H22" s="20">
        <v>974336</v>
      </c>
      <c r="I22" s="20" t="s">
        <v>143</v>
      </c>
      <c r="J22" s="20" t="s">
        <v>143</v>
      </c>
      <c r="K22" s="20" t="s">
        <v>143</v>
      </c>
      <c r="L22" s="20" t="s">
        <v>143</v>
      </c>
      <c r="M22" s="20" t="s">
        <v>143</v>
      </c>
      <c r="N22" s="20" t="s">
        <v>143</v>
      </c>
      <c r="O22" s="20">
        <v>26000000</v>
      </c>
      <c r="P22" s="20" t="s">
        <v>143</v>
      </c>
      <c r="Q22" s="20" t="s">
        <v>143</v>
      </c>
      <c r="R22" s="20" t="s">
        <v>143</v>
      </c>
      <c r="S22" s="20">
        <v>21676582</v>
      </c>
      <c r="T22" s="20">
        <v>127722676</v>
      </c>
      <c r="U22" s="20" t="s">
        <v>143</v>
      </c>
      <c r="V22" s="20" t="s">
        <v>143</v>
      </c>
      <c r="W22" s="20">
        <v>34511927</v>
      </c>
      <c r="X22" s="20">
        <v>22706153</v>
      </c>
      <c r="Y22" s="20">
        <v>110000000</v>
      </c>
      <c r="Z22" s="20">
        <v>98681622</v>
      </c>
      <c r="AA22" s="20" t="s">
        <v>143</v>
      </c>
      <c r="AB22" s="20" t="s">
        <v>143</v>
      </c>
      <c r="AC22" s="20">
        <v>137866954</v>
      </c>
      <c r="AD22" s="20">
        <v>0</v>
      </c>
      <c r="AE22" s="20">
        <v>30490185</v>
      </c>
      <c r="AF22" s="20" t="s">
        <v>143</v>
      </c>
      <c r="AG22" s="20" t="s">
        <v>143</v>
      </c>
      <c r="AH22" s="20">
        <v>208763849</v>
      </c>
      <c r="AI22" s="20">
        <v>10280800</v>
      </c>
      <c r="AJ22" s="20">
        <v>122414943</v>
      </c>
      <c r="AK22" s="20">
        <v>328533494</v>
      </c>
      <c r="AL22" s="20" t="s">
        <v>143</v>
      </c>
      <c r="AM22" s="20">
        <v>97929698</v>
      </c>
      <c r="AN22" s="20" t="s">
        <v>143</v>
      </c>
      <c r="AO22" s="20" t="s">
        <v>143</v>
      </c>
      <c r="AP22" s="20" t="s">
        <v>143</v>
      </c>
      <c r="AQ22" s="20">
        <v>220822262</v>
      </c>
      <c r="AR22" s="20" t="s">
        <v>143</v>
      </c>
      <c r="AS22" s="20">
        <v>56958437</v>
      </c>
      <c r="AT22" s="20" t="s">
        <v>143</v>
      </c>
      <c r="AU22" s="20">
        <v>72546548</v>
      </c>
      <c r="AV22" s="20" t="s">
        <v>143</v>
      </c>
      <c r="AW22" s="20">
        <v>358634247</v>
      </c>
      <c r="AX22" s="20" t="s">
        <v>143</v>
      </c>
      <c r="AY22" s="20" t="s">
        <v>128</v>
      </c>
      <c r="AZ22" s="20" t="s">
        <v>143</v>
      </c>
      <c r="BA22" s="20" t="s">
        <v>143</v>
      </c>
      <c r="BB22" s="20">
        <v>512390944</v>
      </c>
      <c r="BC22" s="20" t="s">
        <v>143</v>
      </c>
      <c r="BD22" s="20">
        <v>1687500</v>
      </c>
      <c r="BE22" s="20">
        <v>100823124</v>
      </c>
      <c r="BF22" s="20" t="s">
        <v>143</v>
      </c>
      <c r="BG22" s="20" t="s">
        <v>143</v>
      </c>
      <c r="BH22" s="20">
        <v>100820120</v>
      </c>
      <c r="BI22" s="20">
        <v>57326755</v>
      </c>
      <c r="BJ22" s="20" t="s">
        <v>143</v>
      </c>
      <c r="BK22" s="20">
        <v>68270704</v>
      </c>
      <c r="BL22" s="20"/>
      <c r="BM22" s="20">
        <v>41536388</v>
      </c>
      <c r="BN22" s="20" t="s">
        <v>143</v>
      </c>
      <c r="BO22" s="20">
        <v>1293200</v>
      </c>
      <c r="BP22" s="20">
        <v>6477670</v>
      </c>
      <c r="BQ22" s="20" t="s">
        <v>143</v>
      </c>
      <c r="BR22" s="20" t="s">
        <v>128</v>
      </c>
      <c r="BS22" s="20">
        <v>6301285</v>
      </c>
      <c r="BT22" s="20" t="s">
        <v>143</v>
      </c>
      <c r="BU22" s="20" t="s">
        <v>143</v>
      </c>
      <c r="BV22" s="20" t="s">
        <v>143</v>
      </c>
      <c r="BW22" s="20">
        <v>2276246</v>
      </c>
      <c r="BX22" s="20" t="s">
        <v>143</v>
      </c>
      <c r="BY22" s="20" t="s">
        <v>143</v>
      </c>
      <c r="BZ22" s="20">
        <v>49837234</v>
      </c>
      <c r="CA22" s="20" t="s">
        <v>143</v>
      </c>
      <c r="CB22" s="20" t="s">
        <v>143</v>
      </c>
      <c r="CC22" s="20">
        <v>4932000</v>
      </c>
      <c r="CD22" s="20">
        <v>309419524</v>
      </c>
      <c r="CE22" s="20" t="s">
        <v>143</v>
      </c>
      <c r="CF22" s="20">
        <v>68523983</v>
      </c>
      <c r="CG22" s="20" t="s">
        <v>69</v>
      </c>
      <c r="CH22" s="20" t="s">
        <v>143</v>
      </c>
      <c r="CI22" s="20" t="s">
        <v>143</v>
      </c>
      <c r="CJ22" s="20" t="s">
        <v>143</v>
      </c>
      <c r="CK22" s="20" t="s">
        <v>143</v>
      </c>
      <c r="CL22" s="20" t="s">
        <v>143</v>
      </c>
      <c r="CM22" s="20" t="s">
        <v>143</v>
      </c>
      <c r="CN22" s="20" t="s">
        <v>143</v>
      </c>
      <c r="CO22" s="20" t="s">
        <v>143</v>
      </c>
      <c r="CP22" s="20" t="s">
        <v>143</v>
      </c>
      <c r="CQ22" s="20" t="s">
        <v>143</v>
      </c>
      <c r="CR22" s="20" t="s">
        <v>110</v>
      </c>
      <c r="CS22" s="20" t="s">
        <v>143</v>
      </c>
      <c r="CT22" s="20" t="s">
        <v>69</v>
      </c>
      <c r="CU22" s="20" t="s">
        <v>143</v>
      </c>
      <c r="CV22" s="20" t="s">
        <v>143</v>
      </c>
      <c r="CW22" s="20">
        <v>3666941</v>
      </c>
      <c r="CX22" s="20" t="s">
        <v>143</v>
      </c>
      <c r="CY22" s="20">
        <v>73669295</v>
      </c>
      <c r="CZ22" s="20" t="s">
        <v>143</v>
      </c>
      <c r="DA22" s="20" t="s">
        <v>143</v>
      </c>
      <c r="DB22" s="20" t="s">
        <v>143</v>
      </c>
      <c r="DC22" s="20" t="s">
        <v>143</v>
      </c>
      <c r="DD22" s="20">
        <v>7778446</v>
      </c>
      <c r="DE22" s="20" t="s">
        <v>143</v>
      </c>
      <c r="DF22" s="20" t="s">
        <v>143</v>
      </c>
      <c r="DG22" s="20" t="s">
        <v>143</v>
      </c>
      <c r="DH22" s="20" t="s">
        <v>143</v>
      </c>
      <c r="DI22" s="20" t="s">
        <v>143</v>
      </c>
      <c r="DJ22" s="20" t="s">
        <v>143</v>
      </c>
      <c r="DK22" s="20">
        <v>28750000</v>
      </c>
      <c r="DL22" s="20" t="s">
        <v>143</v>
      </c>
      <c r="DM22" s="20">
        <v>108033350</v>
      </c>
      <c r="DN22" s="20">
        <v>47821935</v>
      </c>
      <c r="DO22" s="20" t="s">
        <v>143</v>
      </c>
      <c r="DP22" s="20" t="s">
        <v>143</v>
      </c>
      <c r="DQ22" s="20" t="s">
        <v>143</v>
      </c>
      <c r="DR22" s="20" t="s">
        <v>143</v>
      </c>
      <c r="DS22" s="20" t="s">
        <v>143</v>
      </c>
      <c r="DT22" s="20" t="s">
        <v>143</v>
      </c>
      <c r="DU22" s="20">
        <v>8189187</v>
      </c>
      <c r="DV22" s="20" t="s">
        <v>143</v>
      </c>
      <c r="DW22" s="20"/>
      <c r="DX22" s="20">
        <v>119753200</v>
      </c>
      <c r="DY22" s="20" t="s">
        <v>143</v>
      </c>
      <c r="DZ22" s="20">
        <v>9592792</v>
      </c>
      <c r="EA22" s="20" t="s">
        <v>143</v>
      </c>
      <c r="EB22" s="20" t="s">
        <v>143</v>
      </c>
      <c r="EC22" s="20" t="s">
        <v>143</v>
      </c>
    </row>
    <row r="23" spans="1:133" ht="17.25" customHeight="1">
      <c r="A23" s="103"/>
      <c r="B23" s="24" t="s">
        <v>95</v>
      </c>
      <c r="C23" s="21" t="s">
        <v>50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127722676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111836172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 t="s">
        <v>128</v>
      </c>
      <c r="AZ23" s="20">
        <v>0</v>
      </c>
      <c r="BA23" s="20">
        <v>0</v>
      </c>
      <c r="BB23" s="20">
        <v>512390944</v>
      </c>
      <c r="BC23" s="20">
        <v>0</v>
      </c>
      <c r="BD23" s="20">
        <v>0</v>
      </c>
      <c r="BE23" s="20">
        <v>100823124</v>
      </c>
      <c r="BF23" s="20">
        <v>0</v>
      </c>
      <c r="BG23" s="20">
        <v>0</v>
      </c>
      <c r="BH23" s="20">
        <v>0</v>
      </c>
      <c r="BI23" s="20">
        <v>57326755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6477670</v>
      </c>
      <c r="BQ23" s="20">
        <v>0</v>
      </c>
      <c r="BR23" s="20" t="s">
        <v>128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309419524</v>
      </c>
      <c r="CE23" s="20">
        <v>0</v>
      </c>
      <c r="CF23" s="20">
        <v>0</v>
      </c>
      <c r="CG23" s="20" t="s">
        <v>69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 t="s">
        <v>110</v>
      </c>
      <c r="CS23" s="20">
        <v>0</v>
      </c>
      <c r="CT23" s="20" t="s">
        <v>69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47821935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</row>
    <row r="24" spans="1:133" ht="17.25" customHeight="1">
      <c r="A24" s="103"/>
      <c r="B24" s="24" t="s">
        <v>96</v>
      </c>
      <c r="C24" s="21" t="s">
        <v>51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 t="s">
        <v>128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100820120</v>
      </c>
      <c r="BI24" s="20">
        <v>0</v>
      </c>
      <c r="BJ24" s="20">
        <v>0</v>
      </c>
      <c r="BK24" s="20">
        <v>68270704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 t="s">
        <v>128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 t="s">
        <v>69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 t="s">
        <v>110</v>
      </c>
      <c r="CS24" s="20">
        <v>0</v>
      </c>
      <c r="CT24" s="20" t="s">
        <v>69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0</v>
      </c>
      <c r="DC24" s="20">
        <v>0</v>
      </c>
      <c r="DD24" s="20">
        <v>0</v>
      </c>
      <c r="DE24" s="20">
        <v>0</v>
      </c>
      <c r="DF24" s="20">
        <v>0</v>
      </c>
      <c r="DG24" s="20">
        <v>0</v>
      </c>
      <c r="DH24" s="20">
        <v>0</v>
      </c>
      <c r="DI24" s="20">
        <v>0</v>
      </c>
      <c r="DJ24" s="20">
        <v>0</v>
      </c>
      <c r="DK24" s="20">
        <v>0</v>
      </c>
      <c r="DL24" s="20">
        <v>0</v>
      </c>
      <c r="DM24" s="20">
        <v>0</v>
      </c>
      <c r="DN24" s="20">
        <v>0</v>
      </c>
      <c r="DO24" s="20">
        <v>0</v>
      </c>
      <c r="DP24" s="20">
        <v>0</v>
      </c>
      <c r="DQ24" s="20">
        <v>0</v>
      </c>
      <c r="DR24" s="20">
        <v>0</v>
      </c>
      <c r="DS24" s="20">
        <v>0</v>
      </c>
      <c r="DT24" s="20">
        <v>0</v>
      </c>
      <c r="DU24" s="20">
        <v>0</v>
      </c>
      <c r="DV24" s="20">
        <v>0</v>
      </c>
      <c r="DW24" s="20">
        <v>0</v>
      </c>
      <c r="DX24" s="20">
        <v>0</v>
      </c>
      <c r="DY24" s="20">
        <v>0</v>
      </c>
      <c r="DZ24" s="20">
        <v>0</v>
      </c>
      <c r="EA24" s="20">
        <v>0</v>
      </c>
      <c r="EB24" s="20">
        <v>0</v>
      </c>
      <c r="EC24" s="20">
        <v>0</v>
      </c>
    </row>
    <row r="25" spans="1:133" ht="17.25" customHeight="1">
      <c r="A25" s="103"/>
      <c r="B25" s="24" t="s">
        <v>97</v>
      </c>
      <c r="C25" s="21" t="s">
        <v>98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 t="s">
        <v>128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 t="s">
        <v>128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 t="s">
        <v>69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 t="s">
        <v>110</v>
      </c>
      <c r="CS25" s="20">
        <v>0</v>
      </c>
      <c r="CT25" s="20" t="s">
        <v>69</v>
      </c>
      <c r="CU25" s="20">
        <v>0</v>
      </c>
      <c r="CV25" s="20">
        <v>0</v>
      </c>
      <c r="CW25" s="20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20">
        <v>0</v>
      </c>
      <c r="DD25" s="20">
        <v>0</v>
      </c>
      <c r="DE25" s="20">
        <v>0</v>
      </c>
      <c r="DF25" s="20">
        <v>0</v>
      </c>
      <c r="DG25" s="20">
        <v>0</v>
      </c>
      <c r="DH25" s="20">
        <v>0</v>
      </c>
      <c r="DI25" s="20">
        <v>0</v>
      </c>
      <c r="DJ25" s="20">
        <v>0</v>
      </c>
      <c r="DK25" s="20">
        <v>0</v>
      </c>
      <c r="DL25" s="20">
        <v>0</v>
      </c>
      <c r="DM25" s="20">
        <v>0</v>
      </c>
      <c r="DN25" s="20">
        <v>0</v>
      </c>
      <c r="DO25" s="20">
        <v>0</v>
      </c>
      <c r="DP25" s="20">
        <v>0</v>
      </c>
      <c r="DQ25" s="20">
        <v>0</v>
      </c>
      <c r="DR25" s="20">
        <v>0</v>
      </c>
      <c r="DS25" s="20">
        <v>0</v>
      </c>
      <c r="DT25" s="20">
        <v>0</v>
      </c>
      <c r="DU25" s="20">
        <v>0</v>
      </c>
      <c r="DV25" s="20">
        <v>0</v>
      </c>
      <c r="DW25" s="20">
        <v>0</v>
      </c>
      <c r="DX25" s="20">
        <v>0</v>
      </c>
      <c r="DY25" s="20">
        <v>0</v>
      </c>
      <c r="DZ25" s="20">
        <v>0</v>
      </c>
      <c r="EA25" s="20">
        <v>0</v>
      </c>
      <c r="EB25" s="20">
        <v>0</v>
      </c>
      <c r="EC25" s="20">
        <v>0</v>
      </c>
    </row>
    <row r="26" spans="1:133" ht="17.25" customHeight="1">
      <c r="A26" s="103"/>
      <c r="B26" s="24" t="s">
        <v>99</v>
      </c>
      <c r="C26" s="21" t="s">
        <v>53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282758833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 t="s">
        <v>128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 t="s">
        <v>128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 t="s">
        <v>69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 t="s">
        <v>110</v>
      </c>
      <c r="CS26" s="20">
        <v>0</v>
      </c>
      <c r="CT26" s="20" t="s">
        <v>69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0">
        <v>0</v>
      </c>
      <c r="DL26" s="20">
        <v>0</v>
      </c>
      <c r="DM26" s="20">
        <v>0</v>
      </c>
      <c r="DN26" s="20">
        <v>0</v>
      </c>
      <c r="DO26" s="20">
        <v>0</v>
      </c>
      <c r="DP26" s="20">
        <v>0</v>
      </c>
      <c r="DQ26" s="20">
        <v>0</v>
      </c>
      <c r="DR26" s="20">
        <v>0</v>
      </c>
      <c r="DS26" s="20">
        <v>0</v>
      </c>
      <c r="DT26" s="20">
        <v>0</v>
      </c>
      <c r="DU26" s="20">
        <v>0</v>
      </c>
      <c r="DV26" s="20">
        <v>0</v>
      </c>
      <c r="DW26" s="20">
        <v>0</v>
      </c>
      <c r="DX26" s="20">
        <v>0</v>
      </c>
      <c r="DY26" s="20">
        <v>0</v>
      </c>
      <c r="DZ26" s="20">
        <v>4442880</v>
      </c>
      <c r="EA26" s="20">
        <v>0</v>
      </c>
      <c r="EB26" s="20">
        <v>0</v>
      </c>
      <c r="EC26" s="20">
        <v>0</v>
      </c>
    </row>
    <row r="27" spans="1:133" ht="17.25" customHeight="1">
      <c r="A27" s="103"/>
      <c r="B27" s="24" t="s">
        <v>100</v>
      </c>
      <c r="C27" s="21" t="s">
        <v>54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137866954</v>
      </c>
      <c r="AD27" s="20">
        <v>0</v>
      </c>
      <c r="AE27" s="20">
        <v>0</v>
      </c>
      <c r="AF27" s="20">
        <v>0</v>
      </c>
      <c r="AG27" s="20">
        <v>0</v>
      </c>
      <c r="AH27" s="20">
        <v>208763849</v>
      </c>
      <c r="AI27" s="20">
        <v>0</v>
      </c>
      <c r="AJ27" s="20">
        <v>0</v>
      </c>
      <c r="AK27" s="20">
        <v>0</v>
      </c>
      <c r="AL27" s="20">
        <v>0</v>
      </c>
      <c r="AM27" s="20">
        <v>97929698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 t="s">
        <v>128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 t="s">
        <v>128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 t="s">
        <v>69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 t="s">
        <v>110</v>
      </c>
      <c r="CS27" s="20">
        <v>0</v>
      </c>
      <c r="CT27" s="20" t="s">
        <v>69</v>
      </c>
      <c r="CU27" s="20">
        <v>0</v>
      </c>
      <c r="CV27" s="20">
        <v>0</v>
      </c>
      <c r="CW27" s="20">
        <v>0</v>
      </c>
      <c r="CX27" s="20">
        <v>0</v>
      </c>
      <c r="CY27" s="20">
        <v>0</v>
      </c>
      <c r="CZ27" s="20">
        <v>0</v>
      </c>
      <c r="DA27" s="20">
        <v>0</v>
      </c>
      <c r="DB27" s="20">
        <v>0</v>
      </c>
      <c r="DC27" s="20">
        <v>0</v>
      </c>
      <c r="DD27" s="20">
        <v>0</v>
      </c>
      <c r="DE27" s="20">
        <v>0</v>
      </c>
      <c r="DF27" s="20">
        <v>0</v>
      </c>
      <c r="DG27" s="20">
        <v>0</v>
      </c>
      <c r="DH27" s="20">
        <v>0</v>
      </c>
      <c r="DI27" s="20">
        <v>0</v>
      </c>
      <c r="DJ27" s="20">
        <v>0</v>
      </c>
      <c r="DK27" s="20">
        <v>0</v>
      </c>
      <c r="DL27" s="20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</row>
    <row r="28" spans="1:133" ht="17.25" customHeight="1">
      <c r="A28" s="103"/>
      <c r="B28" s="24" t="s">
        <v>101</v>
      </c>
      <c r="C28" s="21" t="s">
        <v>55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194822262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 t="s">
        <v>128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 t="s">
        <v>128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 t="s">
        <v>69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 t="s">
        <v>110</v>
      </c>
      <c r="CS28" s="20">
        <v>0</v>
      </c>
      <c r="CT28" s="20" t="s">
        <v>69</v>
      </c>
      <c r="CU28" s="20">
        <v>0</v>
      </c>
      <c r="CV28" s="20">
        <v>0</v>
      </c>
      <c r="CW28" s="20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20">
        <v>0</v>
      </c>
      <c r="DD28" s="20">
        <v>0</v>
      </c>
      <c r="DE28" s="20">
        <v>0</v>
      </c>
      <c r="DF28" s="20">
        <v>0</v>
      </c>
      <c r="DG28" s="20">
        <v>0</v>
      </c>
      <c r="DH28" s="20">
        <v>0</v>
      </c>
      <c r="DI28" s="20">
        <v>0</v>
      </c>
      <c r="DJ28" s="20">
        <v>0</v>
      </c>
      <c r="DK28" s="20">
        <v>0</v>
      </c>
      <c r="DL28" s="20">
        <v>0</v>
      </c>
      <c r="DM28" s="20">
        <v>108033350</v>
      </c>
      <c r="DN28" s="20">
        <v>0</v>
      </c>
      <c r="DO28" s="20">
        <v>0</v>
      </c>
      <c r="DP28" s="20">
        <v>0</v>
      </c>
      <c r="DQ28" s="20">
        <v>0</v>
      </c>
      <c r="DR28" s="20">
        <v>0</v>
      </c>
      <c r="DS28" s="20">
        <v>0</v>
      </c>
      <c r="DT28" s="20">
        <v>0</v>
      </c>
      <c r="DU28" s="20">
        <v>0</v>
      </c>
      <c r="DV28" s="20">
        <v>0</v>
      </c>
      <c r="DW28" s="20">
        <v>0</v>
      </c>
      <c r="DX28" s="20">
        <v>0</v>
      </c>
      <c r="DY28" s="20">
        <v>0</v>
      </c>
      <c r="DZ28" s="20">
        <v>0</v>
      </c>
      <c r="EA28" s="20">
        <v>0</v>
      </c>
      <c r="EB28" s="20">
        <v>0</v>
      </c>
      <c r="EC28" s="20">
        <v>0</v>
      </c>
    </row>
    <row r="29" spans="1:133" ht="17.25" customHeight="1">
      <c r="A29" s="103"/>
      <c r="B29" s="24" t="s">
        <v>102</v>
      </c>
      <c r="C29" s="21" t="s">
        <v>56</v>
      </c>
      <c r="D29" s="20">
        <v>0</v>
      </c>
      <c r="E29" s="20">
        <v>0</v>
      </c>
      <c r="F29" s="20">
        <v>0</v>
      </c>
      <c r="G29" s="20">
        <v>0</v>
      </c>
      <c r="H29" s="20">
        <v>974336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2563785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358634247</v>
      </c>
      <c r="AX29" s="20">
        <v>0</v>
      </c>
      <c r="AY29" s="20" t="s">
        <v>128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 t="s">
        <v>128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68523983</v>
      </c>
      <c r="CG29" s="20" t="s">
        <v>69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 t="s">
        <v>110</v>
      </c>
      <c r="CS29" s="20">
        <v>0</v>
      </c>
      <c r="CT29" s="20" t="s">
        <v>69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</row>
    <row r="30" spans="1:133" ht="17.25" customHeight="1">
      <c r="A30" s="103"/>
      <c r="B30" s="24" t="s">
        <v>103</v>
      </c>
      <c r="C30" s="21" t="s">
        <v>57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34511927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10578771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 t="s">
        <v>128</v>
      </c>
      <c r="AZ30" s="20">
        <v>0</v>
      </c>
      <c r="BA30" s="20">
        <v>0</v>
      </c>
      <c r="BB30" s="20">
        <v>0</v>
      </c>
      <c r="BC30" s="20">
        <v>0</v>
      </c>
      <c r="BD30" s="20">
        <v>1687500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1293200</v>
      </c>
      <c r="BP30" s="20">
        <v>0</v>
      </c>
      <c r="BQ30" s="20">
        <v>0</v>
      </c>
      <c r="BR30" s="20" t="s">
        <v>128</v>
      </c>
      <c r="BS30" s="20">
        <v>6301285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49837234</v>
      </c>
      <c r="CA30" s="20">
        <v>0</v>
      </c>
      <c r="CB30" s="20">
        <v>0</v>
      </c>
      <c r="CC30" s="20">
        <v>4932000</v>
      </c>
      <c r="CD30" s="20">
        <v>0</v>
      </c>
      <c r="CE30" s="20">
        <v>0</v>
      </c>
      <c r="CF30" s="20">
        <v>0</v>
      </c>
      <c r="CG30" s="20" t="s">
        <v>69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 t="s">
        <v>110</v>
      </c>
      <c r="CS30" s="20">
        <v>0</v>
      </c>
      <c r="CT30" s="20" t="s">
        <v>69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8189187</v>
      </c>
      <c r="DV30" s="20">
        <v>0</v>
      </c>
      <c r="DW30" s="20">
        <v>0</v>
      </c>
      <c r="DX30" s="20">
        <v>119753200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</row>
    <row r="31" spans="1:133" ht="17.25" customHeight="1">
      <c r="A31" s="103"/>
      <c r="B31" s="24" t="s">
        <v>104</v>
      </c>
      <c r="C31" s="21" t="s">
        <v>58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21676582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98681622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 t="s">
        <v>128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 t="s">
        <v>128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 t="s">
        <v>69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 t="s">
        <v>110</v>
      </c>
      <c r="CS31" s="20">
        <v>0</v>
      </c>
      <c r="CT31" s="20" t="s">
        <v>69</v>
      </c>
      <c r="CU31" s="20">
        <v>0</v>
      </c>
      <c r="CV31" s="20">
        <v>0</v>
      </c>
      <c r="CW31" s="20">
        <v>3666941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7778446</v>
      </c>
      <c r="DE31" s="20">
        <v>0</v>
      </c>
      <c r="DF31" s="20">
        <v>0</v>
      </c>
      <c r="DG31" s="20">
        <v>0</v>
      </c>
      <c r="DH31" s="20">
        <v>0</v>
      </c>
      <c r="DI31" s="20">
        <v>0</v>
      </c>
      <c r="DJ31" s="20">
        <v>0</v>
      </c>
      <c r="DK31" s="20">
        <v>28750000</v>
      </c>
      <c r="DL31" s="20">
        <v>0</v>
      </c>
      <c r="DM31" s="20">
        <v>0</v>
      </c>
      <c r="DN31" s="20">
        <v>0</v>
      </c>
      <c r="DO31" s="20">
        <v>0</v>
      </c>
      <c r="DP31" s="20">
        <v>0</v>
      </c>
      <c r="DQ31" s="20">
        <v>0</v>
      </c>
      <c r="DR31" s="20">
        <v>0</v>
      </c>
      <c r="DS31" s="20">
        <v>0</v>
      </c>
      <c r="DT31" s="20">
        <v>0</v>
      </c>
      <c r="DU31" s="20">
        <v>0</v>
      </c>
      <c r="DV31" s="20">
        <v>0</v>
      </c>
      <c r="DW31" s="20">
        <v>0</v>
      </c>
      <c r="DX31" s="20">
        <v>0</v>
      </c>
      <c r="DY31" s="20">
        <v>0</v>
      </c>
      <c r="DZ31" s="20">
        <v>0</v>
      </c>
      <c r="EA31" s="20">
        <v>0</v>
      </c>
      <c r="EB31" s="20">
        <v>0</v>
      </c>
      <c r="EC31" s="20">
        <v>0</v>
      </c>
    </row>
    <row r="32" spans="1:133" ht="17.25" customHeight="1">
      <c r="A32" s="103"/>
      <c r="B32" s="24" t="s">
        <v>105</v>
      </c>
      <c r="C32" s="21" t="s">
        <v>59</v>
      </c>
      <c r="D32" s="20">
        <v>254363814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26000000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20142368</v>
      </c>
      <c r="Y32" s="20">
        <v>110000000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30490185</v>
      </c>
      <c r="AF32" s="20">
        <v>0</v>
      </c>
      <c r="AG32" s="20">
        <v>0</v>
      </c>
      <c r="AH32" s="20">
        <v>0</v>
      </c>
      <c r="AI32" s="20">
        <v>10280800</v>
      </c>
      <c r="AJ32" s="20" t="s">
        <v>143</v>
      </c>
      <c r="AK32" s="20">
        <v>45774661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26000000</v>
      </c>
      <c r="AR32" s="20">
        <v>0</v>
      </c>
      <c r="AS32" s="20">
        <v>56958437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 t="s">
        <v>128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 t="s">
        <v>128</v>
      </c>
      <c r="BS32" s="20">
        <v>0</v>
      </c>
      <c r="BT32" s="20">
        <v>0</v>
      </c>
      <c r="BU32" s="20">
        <v>0</v>
      </c>
      <c r="BV32" s="20">
        <v>0</v>
      </c>
      <c r="BW32" s="20">
        <v>2276246</v>
      </c>
      <c r="BX32" s="20">
        <v>0</v>
      </c>
      <c r="BY32" s="20">
        <v>0</v>
      </c>
      <c r="BZ32" s="20">
        <v>0</v>
      </c>
      <c r="CA32" s="20">
        <v>0</v>
      </c>
      <c r="CB32" s="20">
        <v>0</v>
      </c>
      <c r="CC32" s="20">
        <v>0</v>
      </c>
      <c r="CD32" s="20">
        <v>0</v>
      </c>
      <c r="CE32" s="20">
        <v>0</v>
      </c>
      <c r="CF32" s="20">
        <v>0</v>
      </c>
      <c r="CG32" s="20" t="s">
        <v>69</v>
      </c>
      <c r="CH32" s="20">
        <v>0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 t="s">
        <v>110</v>
      </c>
      <c r="CS32" s="20">
        <v>0</v>
      </c>
      <c r="CT32" s="20" t="s">
        <v>69</v>
      </c>
      <c r="CU32" s="20">
        <v>0</v>
      </c>
      <c r="CV32" s="20">
        <v>0</v>
      </c>
      <c r="CW32" s="20">
        <v>0</v>
      </c>
      <c r="CX32" s="20">
        <v>0</v>
      </c>
      <c r="CY32" s="20">
        <v>0</v>
      </c>
      <c r="CZ32" s="20">
        <v>0</v>
      </c>
      <c r="DA32" s="20">
        <v>0</v>
      </c>
      <c r="DB32" s="20">
        <v>0</v>
      </c>
      <c r="DC32" s="20">
        <v>0</v>
      </c>
      <c r="DD32" s="20">
        <v>0</v>
      </c>
      <c r="DE32" s="20">
        <v>0</v>
      </c>
      <c r="DF32" s="20">
        <v>0</v>
      </c>
      <c r="DG32" s="20">
        <v>0</v>
      </c>
      <c r="DH32" s="20">
        <v>0</v>
      </c>
      <c r="DI32" s="20">
        <v>0</v>
      </c>
      <c r="DJ32" s="20">
        <v>0</v>
      </c>
      <c r="DK32" s="20">
        <v>0</v>
      </c>
      <c r="DL32" s="20">
        <v>0</v>
      </c>
      <c r="DM32" s="20">
        <v>0</v>
      </c>
      <c r="DN32" s="20">
        <v>0</v>
      </c>
      <c r="DO32" s="20">
        <v>0</v>
      </c>
      <c r="DP32" s="20">
        <v>0</v>
      </c>
      <c r="DQ32" s="20">
        <v>0</v>
      </c>
      <c r="DR32" s="20">
        <v>0</v>
      </c>
      <c r="DS32" s="20">
        <v>0</v>
      </c>
      <c r="DT32" s="20">
        <v>0</v>
      </c>
      <c r="DU32" s="20">
        <v>0</v>
      </c>
      <c r="DV32" s="20">
        <v>0</v>
      </c>
      <c r="DW32" s="20">
        <v>0</v>
      </c>
      <c r="DX32" s="20">
        <v>0</v>
      </c>
      <c r="DY32" s="20">
        <v>0</v>
      </c>
      <c r="DZ32" s="20">
        <v>5149912</v>
      </c>
      <c r="EA32" s="20">
        <v>0</v>
      </c>
      <c r="EB32" s="20">
        <v>0</v>
      </c>
      <c r="EC32" s="20">
        <v>0</v>
      </c>
    </row>
    <row r="33" spans="1:133" ht="17.25" customHeight="1">
      <c r="A33" s="103"/>
      <c r="B33" s="24" t="s">
        <v>106</v>
      </c>
      <c r="C33" s="21" t="s">
        <v>60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72546548</v>
      </c>
      <c r="AV33" s="20">
        <v>0</v>
      </c>
      <c r="AW33" s="20">
        <v>0</v>
      </c>
      <c r="AX33" s="20">
        <v>0</v>
      </c>
      <c r="AY33" s="20" t="s">
        <v>128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41536388</v>
      </c>
      <c r="BN33" s="20">
        <v>0</v>
      </c>
      <c r="BO33" s="20">
        <v>0</v>
      </c>
      <c r="BP33" s="20">
        <v>0</v>
      </c>
      <c r="BQ33" s="20">
        <v>0</v>
      </c>
      <c r="BR33" s="20" t="s">
        <v>128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 t="s">
        <v>69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 t="s">
        <v>110</v>
      </c>
      <c r="CS33" s="20">
        <v>0</v>
      </c>
      <c r="CT33" s="20" t="s">
        <v>69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0</v>
      </c>
      <c r="DH33" s="20">
        <v>0</v>
      </c>
      <c r="DI33" s="20">
        <v>0</v>
      </c>
      <c r="DJ33" s="20">
        <v>0</v>
      </c>
      <c r="DK33" s="20">
        <v>0</v>
      </c>
      <c r="DL33" s="20">
        <v>0</v>
      </c>
      <c r="DM33" s="20">
        <v>0</v>
      </c>
      <c r="DN33" s="20">
        <v>0</v>
      </c>
      <c r="DO33" s="20">
        <v>0</v>
      </c>
      <c r="DP33" s="20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</row>
    <row r="34" spans="1:133" ht="17.25" customHeight="1">
      <c r="A34" s="103"/>
      <c r="B34" s="24" t="s">
        <v>144</v>
      </c>
      <c r="C34" s="21" t="s">
        <v>61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 t="s">
        <v>128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 t="s">
        <v>128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0" t="s">
        <v>69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 t="s">
        <v>110</v>
      </c>
      <c r="CS34" s="20">
        <v>0</v>
      </c>
      <c r="CT34" s="20" t="s">
        <v>69</v>
      </c>
      <c r="CU34" s="20">
        <v>0</v>
      </c>
      <c r="CV34" s="20">
        <v>0</v>
      </c>
      <c r="CW34" s="20">
        <v>0</v>
      </c>
      <c r="CX34" s="20">
        <v>0</v>
      </c>
      <c r="CY34" s="20">
        <v>73669295</v>
      </c>
      <c r="CZ34" s="20">
        <v>0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0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</row>
    <row r="35" spans="1:133" ht="17.25" customHeight="1">
      <c r="A35" s="105"/>
      <c r="B35" s="25" t="s">
        <v>107</v>
      </c>
      <c r="C35" s="19" t="s">
        <v>63</v>
      </c>
      <c r="D35" s="20">
        <v>173661281</v>
      </c>
      <c r="E35" s="20">
        <v>95168304</v>
      </c>
      <c r="F35" s="20">
        <v>49683355</v>
      </c>
      <c r="G35" s="20">
        <v>128912878</v>
      </c>
      <c r="H35" s="20">
        <v>5000000</v>
      </c>
      <c r="I35" s="20">
        <v>333972527</v>
      </c>
      <c r="J35" s="20">
        <v>359412583</v>
      </c>
      <c r="K35" s="20">
        <v>15007692</v>
      </c>
      <c r="L35" s="20">
        <v>120759782</v>
      </c>
      <c r="M35" s="20">
        <v>5655432</v>
      </c>
      <c r="N35" s="20">
        <v>7007760</v>
      </c>
      <c r="O35" s="20">
        <v>137931457</v>
      </c>
      <c r="P35" s="20">
        <v>159610553</v>
      </c>
      <c r="Q35" s="20">
        <v>136474429</v>
      </c>
      <c r="R35" s="20">
        <v>5000000</v>
      </c>
      <c r="S35" s="20">
        <v>14639418</v>
      </c>
      <c r="T35" s="20">
        <v>184972921</v>
      </c>
      <c r="U35" s="20">
        <v>14443000</v>
      </c>
      <c r="V35" s="20">
        <v>113209544</v>
      </c>
      <c r="W35" s="20">
        <v>7707576</v>
      </c>
      <c r="X35" s="20">
        <v>100348246</v>
      </c>
      <c r="Y35" s="20">
        <v>82780332</v>
      </c>
      <c r="Z35" s="20">
        <v>15771011</v>
      </c>
      <c r="AA35" s="20">
        <v>115646832</v>
      </c>
      <c r="AB35" s="20">
        <v>55275440</v>
      </c>
      <c r="AC35" s="20">
        <v>39496053</v>
      </c>
      <c r="AD35" s="20">
        <v>35519397</v>
      </c>
      <c r="AE35" s="20">
        <v>426976449</v>
      </c>
      <c r="AF35" s="20">
        <v>12292759</v>
      </c>
      <c r="AG35" s="20">
        <v>198139220</v>
      </c>
      <c r="AH35" s="20">
        <v>38429191</v>
      </c>
      <c r="AI35" s="20">
        <v>24476103</v>
      </c>
      <c r="AJ35" s="20">
        <v>34290293</v>
      </c>
      <c r="AK35" s="20">
        <v>71395172</v>
      </c>
      <c r="AL35" s="20">
        <v>43668873</v>
      </c>
      <c r="AM35" s="20">
        <v>19168899</v>
      </c>
      <c r="AN35" s="20">
        <v>16287309</v>
      </c>
      <c r="AO35" s="20">
        <v>14064161</v>
      </c>
      <c r="AP35" s="20">
        <v>78335094</v>
      </c>
      <c r="AQ35" s="20">
        <v>40898923</v>
      </c>
      <c r="AR35" s="20">
        <v>5000000</v>
      </c>
      <c r="AS35" s="20">
        <v>51928731</v>
      </c>
      <c r="AT35" s="20">
        <v>127201974</v>
      </c>
      <c r="AU35" s="20">
        <v>27639376</v>
      </c>
      <c r="AV35" s="20">
        <v>45611459</v>
      </c>
      <c r="AW35" s="20">
        <v>72437697</v>
      </c>
      <c r="AX35" s="20">
        <v>32138060</v>
      </c>
      <c r="AY35" s="20" t="s">
        <v>128</v>
      </c>
      <c r="AZ35" s="20">
        <v>95177081</v>
      </c>
      <c r="BA35" s="20">
        <v>13028317</v>
      </c>
      <c r="BB35" s="20">
        <v>88979405</v>
      </c>
      <c r="BC35" s="20">
        <v>55298880</v>
      </c>
      <c r="BD35" s="20">
        <v>37851520</v>
      </c>
      <c r="BE35" s="20">
        <v>32249195</v>
      </c>
      <c r="BF35" s="20">
        <v>23033115</v>
      </c>
      <c r="BG35" s="20">
        <v>98391018</v>
      </c>
      <c r="BH35" s="20">
        <v>18988843</v>
      </c>
      <c r="BI35" s="20">
        <v>28813411</v>
      </c>
      <c r="BJ35" s="20">
        <v>28413274</v>
      </c>
      <c r="BK35" s="20">
        <v>14589625</v>
      </c>
      <c r="BL35" s="20">
        <v>18071790</v>
      </c>
      <c r="BM35" s="20">
        <v>6230458</v>
      </c>
      <c r="BN35" s="20">
        <v>5000000</v>
      </c>
      <c r="BO35" s="20">
        <v>6435667</v>
      </c>
      <c r="BP35" s="20">
        <v>5000000</v>
      </c>
      <c r="BQ35" s="20">
        <v>5000000</v>
      </c>
      <c r="BR35" s="20" t="s">
        <v>128</v>
      </c>
      <c r="BS35" s="20">
        <v>44361380</v>
      </c>
      <c r="BT35" s="20">
        <v>9817210</v>
      </c>
      <c r="BU35" s="20">
        <v>17344791</v>
      </c>
      <c r="BV35" s="20">
        <v>5000000</v>
      </c>
      <c r="BW35" s="20">
        <v>29213614</v>
      </c>
      <c r="BX35" s="20">
        <v>10645091</v>
      </c>
      <c r="BY35" s="20">
        <v>19978197</v>
      </c>
      <c r="BZ35" s="20">
        <v>66718711</v>
      </c>
      <c r="CA35" s="20">
        <v>30465892</v>
      </c>
      <c r="CB35" s="20">
        <v>14417778</v>
      </c>
      <c r="CC35" s="20">
        <v>5000000</v>
      </c>
      <c r="CD35" s="20">
        <v>46820958</v>
      </c>
      <c r="CE35" s="20">
        <v>66819907</v>
      </c>
      <c r="CF35" s="20">
        <v>73521126</v>
      </c>
      <c r="CG35" s="20" t="s">
        <v>69</v>
      </c>
      <c r="CH35" s="20">
        <v>119585661</v>
      </c>
      <c r="CI35" s="20">
        <v>15379113</v>
      </c>
      <c r="CJ35" s="20">
        <v>7251176</v>
      </c>
      <c r="CK35" s="20">
        <v>11545148</v>
      </c>
      <c r="CL35" s="20">
        <v>22200650</v>
      </c>
      <c r="CM35" s="20">
        <v>9247926</v>
      </c>
      <c r="CN35" s="20">
        <v>89026656</v>
      </c>
      <c r="CO35" s="20">
        <v>22732315</v>
      </c>
      <c r="CP35" s="20">
        <v>58416436</v>
      </c>
      <c r="CQ35" s="20">
        <v>38499628</v>
      </c>
      <c r="CR35" s="20" t="s">
        <v>110</v>
      </c>
      <c r="CS35" s="20">
        <v>17105092</v>
      </c>
      <c r="CT35" s="20" t="s">
        <v>69</v>
      </c>
      <c r="CU35" s="20">
        <v>33538337</v>
      </c>
      <c r="CV35" s="20">
        <v>12037690</v>
      </c>
      <c r="CW35" s="20">
        <v>5000000</v>
      </c>
      <c r="CX35" s="20">
        <v>36937601</v>
      </c>
      <c r="CY35" s="20">
        <v>18417324</v>
      </c>
      <c r="CZ35" s="20">
        <v>541323461</v>
      </c>
      <c r="DA35" s="20">
        <v>47317853</v>
      </c>
      <c r="DB35" s="20">
        <v>5000000</v>
      </c>
      <c r="DC35" s="20">
        <v>19669394</v>
      </c>
      <c r="DD35" s="20">
        <v>5000000</v>
      </c>
      <c r="DE35" s="20">
        <v>43104678</v>
      </c>
      <c r="DF35" s="20">
        <v>126683333</v>
      </c>
      <c r="DG35" s="20">
        <v>20859080</v>
      </c>
      <c r="DH35" s="20">
        <v>96404229</v>
      </c>
      <c r="DI35" s="20">
        <v>58372117</v>
      </c>
      <c r="DJ35" s="20">
        <v>23403103</v>
      </c>
      <c r="DK35" s="20">
        <v>17584000</v>
      </c>
      <c r="DL35" s="20">
        <v>26158575</v>
      </c>
      <c r="DM35" s="20">
        <v>27008338</v>
      </c>
      <c r="DN35" s="20">
        <v>11752693</v>
      </c>
      <c r="DO35" s="20">
        <v>32526145</v>
      </c>
      <c r="DP35" s="20">
        <v>21959259</v>
      </c>
      <c r="DQ35" s="20">
        <v>28260796</v>
      </c>
      <c r="DR35" s="20">
        <v>75545435</v>
      </c>
      <c r="DS35" s="20">
        <v>5000000</v>
      </c>
      <c r="DT35" s="20">
        <v>43180612</v>
      </c>
      <c r="DU35" s="20">
        <v>15132434</v>
      </c>
      <c r="DV35" s="20">
        <v>11292582</v>
      </c>
      <c r="DW35" s="20">
        <v>277408942</v>
      </c>
      <c r="DX35" s="20">
        <v>27202265</v>
      </c>
      <c r="DY35" s="20">
        <v>40518473</v>
      </c>
      <c r="DZ35" s="20">
        <v>16505987</v>
      </c>
      <c r="EA35" s="20">
        <v>28614325</v>
      </c>
      <c r="EB35" s="20">
        <v>11530850</v>
      </c>
      <c r="EC35" s="20">
        <v>133978740</v>
      </c>
    </row>
    <row r="36" spans="1:133" ht="17.25" customHeight="1">
      <c r="C36" s="14"/>
    </row>
    <row r="37" spans="1:133" ht="17.25" customHeight="1">
      <c r="C37" s="14"/>
    </row>
    <row r="38" spans="1:133" ht="17.25" customHeight="1">
      <c r="C38" s="14"/>
    </row>
    <row r="39" spans="1:133" ht="17.25" customHeight="1">
      <c r="C39" s="14"/>
    </row>
    <row r="40" spans="1:133" ht="17.25" customHeight="1">
      <c r="C40" s="14"/>
    </row>
    <row r="41" spans="1:133" ht="17.25" customHeight="1">
      <c r="C41" s="14"/>
    </row>
    <row r="42" spans="1:133" ht="17.25" customHeight="1">
      <c r="C42" s="14"/>
    </row>
    <row r="43" spans="1:133" ht="17.25" customHeight="1">
      <c r="C43" s="14"/>
    </row>
    <row r="44" spans="1:133" ht="17.25" customHeight="1">
      <c r="C44" s="14"/>
    </row>
    <row r="45" spans="1:133" ht="17.25" customHeight="1">
      <c r="C45" s="14"/>
    </row>
    <row r="46" spans="1:133" ht="17.25" customHeight="1">
      <c r="C46" s="14"/>
    </row>
    <row r="47" spans="1:133" ht="17.25" customHeight="1">
      <c r="C47" s="14"/>
    </row>
    <row r="48" spans="1:133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</sheetData>
  <mergeCells count="1">
    <mergeCell ref="A2:A35"/>
  </mergeCells>
  <phoneticPr fontId="11" type="noConversion"/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I1000"/>
  <sheetViews>
    <sheetView zoomScale="70" zoomScaleNormal="70" workbookViewId="0">
      <pane xSplit="3" topLeftCell="FX1" activePane="topRight" state="frozen"/>
      <selection pane="topRight" activeCell="C9" sqref="C9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191" width="15.59765625" customWidth="1"/>
  </cols>
  <sheetData>
    <row r="1" spans="1:191" ht="17.25" customHeight="1"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16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16">
        <v>1808154</v>
      </c>
      <c r="FB1" s="16">
        <v>1808155</v>
      </c>
      <c r="FC1" s="16">
        <v>1808156</v>
      </c>
      <c r="FD1" s="16">
        <v>1808157</v>
      </c>
      <c r="FE1" s="16">
        <v>1808158</v>
      </c>
      <c r="FF1" s="16">
        <v>1808159</v>
      </c>
      <c r="FG1" s="16">
        <v>1808160</v>
      </c>
      <c r="FH1" s="16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</row>
    <row r="2" spans="1:191" ht="17.25" customHeight="1">
      <c r="A2" s="102" t="s">
        <v>145</v>
      </c>
      <c r="B2" s="22" t="s">
        <v>65</v>
      </c>
      <c r="C2" s="23" t="s">
        <v>146</v>
      </c>
      <c r="D2" s="20"/>
      <c r="E2" s="20"/>
      <c r="F2" s="20"/>
      <c r="G2" s="20"/>
      <c r="H2" s="20"/>
      <c r="I2" s="20"/>
      <c r="J2" s="20"/>
      <c r="K2" s="20" t="s">
        <v>110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>
        <v>12670670</v>
      </c>
      <c r="EE2" s="20">
        <v>22870603</v>
      </c>
      <c r="EF2" s="20">
        <v>255942055.21311685</v>
      </c>
      <c r="EG2" s="20">
        <v>107370729</v>
      </c>
      <c r="EH2" s="20">
        <v>354901190</v>
      </c>
      <c r="EI2" s="20">
        <v>6264424</v>
      </c>
      <c r="EJ2" s="20">
        <v>86405118</v>
      </c>
      <c r="EK2" s="20">
        <v>77397816</v>
      </c>
      <c r="EL2" s="20" t="s">
        <v>67</v>
      </c>
      <c r="EM2" s="20">
        <v>645702935</v>
      </c>
      <c r="EN2" s="20">
        <v>545638411.257532</v>
      </c>
      <c r="EO2" s="20">
        <v>630665392</v>
      </c>
      <c r="EP2" s="20">
        <v>129973602</v>
      </c>
      <c r="EQ2" s="20">
        <v>75025247</v>
      </c>
      <c r="ER2" s="20">
        <v>491986191</v>
      </c>
      <c r="ES2" s="20">
        <v>321813003</v>
      </c>
      <c r="ET2" s="20">
        <v>139758110</v>
      </c>
      <c r="EU2" s="20">
        <v>25000000</v>
      </c>
      <c r="EV2" s="20">
        <v>337200000</v>
      </c>
      <c r="EW2" s="20">
        <v>64736705</v>
      </c>
      <c r="EX2" s="20">
        <v>113983514</v>
      </c>
      <c r="EY2" s="20" t="s">
        <v>67</v>
      </c>
      <c r="EZ2" s="20">
        <v>495265652</v>
      </c>
      <c r="FA2" s="20">
        <v>155616289</v>
      </c>
      <c r="FB2" s="20">
        <v>200000000</v>
      </c>
      <c r="FC2" s="20">
        <v>169227776</v>
      </c>
      <c r="FD2" s="20">
        <v>1284763366.3</v>
      </c>
      <c r="FE2" s="20">
        <v>175530440</v>
      </c>
      <c r="FF2" s="20">
        <v>355733870.21950001</v>
      </c>
      <c r="FG2" s="20">
        <v>20964512</v>
      </c>
      <c r="FH2" s="20" t="s">
        <v>67</v>
      </c>
      <c r="FI2" s="20" t="s">
        <v>67</v>
      </c>
      <c r="FJ2" s="20">
        <v>51700000</v>
      </c>
      <c r="FK2" s="20">
        <v>113931600</v>
      </c>
      <c r="FL2" s="20" t="s">
        <v>67</v>
      </c>
      <c r="FM2" s="20" t="s">
        <v>147</v>
      </c>
      <c r="FN2" s="20" t="s">
        <v>147</v>
      </c>
      <c r="FO2" s="20" t="s">
        <v>147</v>
      </c>
      <c r="FP2" s="20" t="s">
        <v>147</v>
      </c>
      <c r="FQ2" s="20" t="s">
        <v>147</v>
      </c>
      <c r="FR2" s="20" t="s">
        <v>147</v>
      </c>
      <c r="FS2" s="20" t="s">
        <v>147</v>
      </c>
      <c r="FT2" s="20" t="s">
        <v>147</v>
      </c>
      <c r="FU2" s="20" t="s">
        <v>147</v>
      </c>
      <c r="FV2" s="20" t="s">
        <v>147</v>
      </c>
      <c r="FW2" s="20" t="s">
        <v>147</v>
      </c>
      <c r="FX2" s="20" t="s">
        <v>147</v>
      </c>
      <c r="FY2" s="20" t="s">
        <v>147</v>
      </c>
      <c r="FZ2" s="20" t="s">
        <v>147</v>
      </c>
      <c r="GA2" s="20" t="s">
        <v>147</v>
      </c>
      <c r="GB2" s="20" t="s">
        <v>147</v>
      </c>
      <c r="GC2" s="20" t="s">
        <v>147</v>
      </c>
      <c r="GD2" s="20" t="s">
        <v>147</v>
      </c>
      <c r="GE2" s="20" t="s">
        <v>147</v>
      </c>
      <c r="GF2" s="20" t="s">
        <v>147</v>
      </c>
      <c r="GG2" s="20" t="s">
        <v>147</v>
      </c>
      <c r="GH2" s="20" t="s">
        <v>147</v>
      </c>
      <c r="GI2" s="20" t="s">
        <v>147</v>
      </c>
    </row>
    <row r="3" spans="1:191" ht="17.25" customHeight="1">
      <c r="A3" s="103"/>
      <c r="B3" s="24" t="s">
        <v>68</v>
      </c>
      <c r="C3" s="19" t="s">
        <v>17</v>
      </c>
      <c r="D3" s="20">
        <v>998546886</v>
      </c>
      <c r="E3" s="20">
        <v>585493789</v>
      </c>
      <c r="F3" s="20">
        <v>272201465</v>
      </c>
      <c r="G3" s="20">
        <v>595643334</v>
      </c>
      <c r="H3" s="20">
        <v>27150425</v>
      </c>
      <c r="I3" s="20">
        <v>2007089052</v>
      </c>
      <c r="J3" s="20">
        <v>2402197508</v>
      </c>
      <c r="K3" s="20" t="s">
        <v>110</v>
      </c>
      <c r="L3" s="20">
        <v>852356233</v>
      </c>
      <c r="M3" s="20">
        <v>17987653</v>
      </c>
      <c r="N3" s="20" t="s">
        <v>110</v>
      </c>
      <c r="O3" s="20">
        <v>790217612</v>
      </c>
      <c r="P3" s="20">
        <v>767545203</v>
      </c>
      <c r="Q3" s="20">
        <v>316950434</v>
      </c>
      <c r="R3" s="20">
        <v>86701363</v>
      </c>
      <c r="S3" s="20">
        <v>191004623</v>
      </c>
      <c r="T3" s="20">
        <v>492275080</v>
      </c>
      <c r="U3" s="20" t="s">
        <v>110</v>
      </c>
      <c r="V3" s="20">
        <v>441745733</v>
      </c>
      <c r="W3" s="20" t="s">
        <v>148</v>
      </c>
      <c r="X3" s="20">
        <v>147594260</v>
      </c>
      <c r="Y3" s="20">
        <v>398487342</v>
      </c>
      <c r="Z3" s="20">
        <v>125150538</v>
      </c>
      <c r="AA3" s="20">
        <v>1380421</v>
      </c>
      <c r="AB3" s="20">
        <v>286076942</v>
      </c>
      <c r="AC3" s="20">
        <v>84900151</v>
      </c>
      <c r="AD3" s="20">
        <v>72505424</v>
      </c>
      <c r="AE3" s="20">
        <v>1173791590</v>
      </c>
      <c r="AF3" s="20">
        <v>67042597</v>
      </c>
      <c r="AG3" s="20">
        <v>1013492743</v>
      </c>
      <c r="AH3" s="20">
        <v>275890302</v>
      </c>
      <c r="AI3" s="20">
        <v>145378149</v>
      </c>
      <c r="AJ3" s="20">
        <v>197257795</v>
      </c>
      <c r="AK3" s="20">
        <v>95288951</v>
      </c>
      <c r="AL3" s="20">
        <v>197543326</v>
      </c>
      <c r="AM3" s="20">
        <v>52570013</v>
      </c>
      <c r="AN3" s="20" t="s">
        <v>128</v>
      </c>
      <c r="AO3" s="20">
        <v>184105338</v>
      </c>
      <c r="AP3" s="20">
        <v>167480573</v>
      </c>
      <c r="AQ3" s="20">
        <v>191319365</v>
      </c>
      <c r="AR3" s="20" t="s">
        <v>110</v>
      </c>
      <c r="AS3" s="20">
        <v>232515652</v>
      </c>
      <c r="AT3" s="20">
        <v>939414869</v>
      </c>
      <c r="AU3" s="20">
        <v>51625808</v>
      </c>
      <c r="AV3" s="20">
        <v>158799969</v>
      </c>
      <c r="AW3" s="20">
        <v>400188032</v>
      </c>
      <c r="AX3" s="20">
        <v>48482384</v>
      </c>
      <c r="AY3" s="20" t="s">
        <v>128</v>
      </c>
      <c r="AZ3" s="20">
        <v>268078005</v>
      </c>
      <c r="BA3" s="20">
        <v>52228947</v>
      </c>
      <c r="BB3" s="20">
        <v>402780734</v>
      </c>
      <c r="BC3" s="20">
        <v>314309581</v>
      </c>
      <c r="BD3" s="20">
        <v>151292890</v>
      </c>
      <c r="BE3" s="20">
        <v>70616064</v>
      </c>
      <c r="BF3" s="20">
        <v>97912879</v>
      </c>
      <c r="BG3" s="20">
        <v>438377633</v>
      </c>
      <c r="BH3" s="20">
        <v>180972022</v>
      </c>
      <c r="BI3" s="20">
        <v>71613173</v>
      </c>
      <c r="BJ3" s="20">
        <v>134520541</v>
      </c>
      <c r="BK3" s="20">
        <v>93255887</v>
      </c>
      <c r="BL3" s="20">
        <v>188655000</v>
      </c>
      <c r="BM3" s="20">
        <v>44498987</v>
      </c>
      <c r="BN3" s="20">
        <v>-15643661</v>
      </c>
      <c r="BO3" s="20">
        <v>22762724</v>
      </c>
      <c r="BP3" s="20">
        <v>59492858</v>
      </c>
      <c r="BQ3" s="20">
        <v>43916291</v>
      </c>
      <c r="BR3" s="20" t="s">
        <v>128</v>
      </c>
      <c r="BS3" s="20">
        <v>317756117</v>
      </c>
      <c r="BT3" s="20">
        <v>68938269</v>
      </c>
      <c r="BU3" s="20">
        <v>64447396</v>
      </c>
      <c r="BV3" s="20">
        <v>28900787</v>
      </c>
      <c r="BW3" s="20">
        <v>109909898</v>
      </c>
      <c r="BX3" s="20">
        <v>65981549</v>
      </c>
      <c r="BY3" s="20">
        <v>91826887</v>
      </c>
      <c r="BZ3" s="20">
        <v>412644356</v>
      </c>
      <c r="CA3" s="20">
        <v>300878588</v>
      </c>
      <c r="CB3" s="20">
        <v>55042646</v>
      </c>
      <c r="CC3" s="20">
        <v>38308520</v>
      </c>
      <c r="CD3" s="20">
        <v>185094058</v>
      </c>
      <c r="CE3" s="20">
        <v>586967817</v>
      </c>
      <c r="CF3" s="20">
        <v>348645389</v>
      </c>
      <c r="CG3" s="20" t="s">
        <v>69</v>
      </c>
      <c r="CH3" s="20">
        <v>461817174</v>
      </c>
      <c r="CI3" s="20">
        <v>50814989</v>
      </c>
      <c r="CJ3" s="20">
        <v>20788826</v>
      </c>
      <c r="CK3" s="20">
        <v>19668133</v>
      </c>
      <c r="CL3" s="20">
        <v>103937488</v>
      </c>
      <c r="CM3" s="20">
        <v>123405621</v>
      </c>
      <c r="CN3" s="20">
        <v>690879464</v>
      </c>
      <c r="CO3" s="20">
        <v>165844572</v>
      </c>
      <c r="CP3" s="20">
        <v>409309148</v>
      </c>
      <c r="CQ3" s="20">
        <v>306195230</v>
      </c>
      <c r="CR3" s="20" t="s">
        <v>110</v>
      </c>
      <c r="CS3" s="20">
        <v>54102892</v>
      </c>
      <c r="CT3" s="20">
        <v>908043337</v>
      </c>
      <c r="CU3" s="20">
        <v>161125687</v>
      </c>
      <c r="CV3" s="20">
        <v>61931510</v>
      </c>
      <c r="CW3" s="20">
        <v>16623414</v>
      </c>
      <c r="CX3" s="20">
        <v>359413153</v>
      </c>
      <c r="CY3" s="20">
        <v>112239943</v>
      </c>
      <c r="CZ3" s="20">
        <v>2401355446</v>
      </c>
      <c r="DA3" s="20">
        <v>337568747</v>
      </c>
      <c r="DB3" s="20">
        <v>43853954</v>
      </c>
      <c r="DC3" s="20">
        <v>212362000</v>
      </c>
      <c r="DD3" s="20">
        <v>31102172</v>
      </c>
      <c r="DE3" s="20">
        <v>156924107</v>
      </c>
      <c r="DF3" s="20">
        <v>691239116</v>
      </c>
      <c r="DG3" s="20">
        <v>144363544</v>
      </c>
      <c r="DH3" s="20">
        <v>478760446</v>
      </c>
      <c r="DI3" s="20">
        <v>307998199</v>
      </c>
      <c r="DJ3" s="20">
        <v>-14506001</v>
      </c>
      <c r="DK3" s="20">
        <v>31851647</v>
      </c>
      <c r="DL3" s="20">
        <v>134228993</v>
      </c>
      <c r="DM3" s="20">
        <v>191387998</v>
      </c>
      <c r="DN3" s="20">
        <v>52983865</v>
      </c>
      <c r="DO3" s="20">
        <v>137959013</v>
      </c>
      <c r="DP3" s="20">
        <v>177796048</v>
      </c>
      <c r="DQ3" s="20">
        <v>137689322</v>
      </c>
      <c r="DR3" s="20">
        <v>135971285</v>
      </c>
      <c r="DS3" s="20">
        <v>20484930</v>
      </c>
      <c r="DT3" s="20">
        <v>214609826</v>
      </c>
      <c r="DU3" s="20">
        <v>82132716</v>
      </c>
      <c r="DV3" s="20">
        <v>80184220</v>
      </c>
      <c r="DW3" s="20">
        <v>1744082013</v>
      </c>
      <c r="DX3" s="20">
        <v>225067043</v>
      </c>
      <c r="DY3" s="20">
        <v>157600048</v>
      </c>
      <c r="DZ3" s="20">
        <v>104064273</v>
      </c>
      <c r="EA3" s="20">
        <v>87339708</v>
      </c>
      <c r="EB3" s="20">
        <v>89745132</v>
      </c>
      <c r="EC3" s="20">
        <v>817488073</v>
      </c>
      <c r="ED3" s="20">
        <v>6926761</v>
      </c>
      <c r="EE3" s="20">
        <v>56088603</v>
      </c>
      <c r="EF3" s="20">
        <v>90404352</v>
      </c>
      <c r="EG3" s="20">
        <v>183513591</v>
      </c>
      <c r="EH3" s="20">
        <v>85471231</v>
      </c>
      <c r="EI3" s="20">
        <v>-1433208</v>
      </c>
      <c r="EJ3" s="20">
        <v>68012938</v>
      </c>
      <c r="EK3" s="20">
        <v>101254628</v>
      </c>
      <c r="EL3" s="20" t="s">
        <v>69</v>
      </c>
      <c r="EM3" s="20">
        <v>671325466</v>
      </c>
      <c r="EN3" s="20">
        <v>131045315</v>
      </c>
      <c r="EO3" s="20">
        <v>1047061723</v>
      </c>
      <c r="EP3" s="20">
        <v>265755088</v>
      </c>
      <c r="EQ3" s="20">
        <v>81643200</v>
      </c>
      <c r="ER3" s="20">
        <v>535650854</v>
      </c>
      <c r="ES3" s="20">
        <v>572155106</v>
      </c>
      <c r="ET3" s="20">
        <v>109096675</v>
      </c>
      <c r="EU3" s="20">
        <v>189617339</v>
      </c>
      <c r="EV3" s="20">
        <v>250913302</v>
      </c>
      <c r="EW3" s="20">
        <v>84292384</v>
      </c>
      <c r="EX3" s="20">
        <v>37361187</v>
      </c>
      <c r="EY3" s="20">
        <v>-1347831</v>
      </c>
      <c r="EZ3" s="20">
        <v>1237977751</v>
      </c>
      <c r="FA3" s="20">
        <v>84274452</v>
      </c>
      <c r="FB3" s="20">
        <v>150509743</v>
      </c>
      <c r="FC3" s="20">
        <v>170540739</v>
      </c>
      <c r="FD3" s="20">
        <v>985374375</v>
      </c>
      <c r="FE3" s="20">
        <v>205495332</v>
      </c>
      <c r="FF3" s="20">
        <v>301206043</v>
      </c>
      <c r="FG3" s="20">
        <v>175018</v>
      </c>
      <c r="FH3" s="20">
        <v>676030056</v>
      </c>
      <c r="FI3" s="20">
        <v>11693243</v>
      </c>
      <c r="FJ3" s="20">
        <v>55455869</v>
      </c>
      <c r="FK3" s="20">
        <v>119104234</v>
      </c>
      <c r="FL3" s="20">
        <v>270152334</v>
      </c>
      <c r="FM3" s="20">
        <v>19557641</v>
      </c>
      <c r="FN3" s="20">
        <v>2400000</v>
      </c>
      <c r="FO3" s="20" t="s">
        <v>69</v>
      </c>
      <c r="FP3" s="20">
        <v>11542000</v>
      </c>
      <c r="FQ3" s="20" t="s">
        <v>149</v>
      </c>
      <c r="FR3" s="20" t="s">
        <v>69</v>
      </c>
      <c r="FS3" s="20">
        <v>137953583</v>
      </c>
      <c r="FT3" s="20">
        <v>0</v>
      </c>
      <c r="FU3" s="20">
        <v>145751325.683</v>
      </c>
      <c r="FV3" s="20" t="s">
        <v>69</v>
      </c>
      <c r="FW3" s="20">
        <v>123010120</v>
      </c>
      <c r="FX3" s="20" t="s">
        <v>69</v>
      </c>
      <c r="FY3" s="20" t="s">
        <v>69</v>
      </c>
      <c r="FZ3" s="20" t="s">
        <v>69</v>
      </c>
      <c r="GA3" s="20" t="s">
        <v>149</v>
      </c>
      <c r="GB3" s="20" t="s">
        <v>69</v>
      </c>
      <c r="GC3" s="20" t="s">
        <v>69</v>
      </c>
      <c r="GD3" s="20">
        <v>5810000</v>
      </c>
      <c r="GE3" s="20" t="s">
        <v>110</v>
      </c>
      <c r="GF3" s="20" t="s">
        <v>69</v>
      </c>
      <c r="GG3" s="20">
        <v>52399847</v>
      </c>
      <c r="GH3" s="20">
        <v>3257314</v>
      </c>
      <c r="GI3" s="20" t="s">
        <v>149</v>
      </c>
    </row>
    <row r="4" spans="1:191" ht="17.25" customHeight="1">
      <c r="A4" s="103"/>
      <c r="B4" s="24" t="s">
        <v>111</v>
      </c>
      <c r="C4" s="23" t="s">
        <v>150</v>
      </c>
      <c r="D4" s="20">
        <v>2</v>
      </c>
      <c r="E4" s="20">
        <v>2</v>
      </c>
      <c r="F4" s="20">
        <v>2</v>
      </c>
      <c r="G4" s="20">
        <v>2</v>
      </c>
      <c r="H4" s="20">
        <v>2</v>
      </c>
      <c r="I4" s="20">
        <v>2</v>
      </c>
      <c r="J4" s="20">
        <v>2</v>
      </c>
      <c r="K4" s="20" t="s">
        <v>110</v>
      </c>
      <c r="L4" s="20">
        <v>2</v>
      </c>
      <c r="M4" s="20">
        <v>2</v>
      </c>
      <c r="N4" s="20" t="s">
        <v>110</v>
      </c>
      <c r="O4" s="20">
        <v>2</v>
      </c>
      <c r="P4" s="20">
        <v>1</v>
      </c>
      <c r="Q4" s="20">
        <v>1</v>
      </c>
      <c r="R4" s="20">
        <v>1</v>
      </c>
      <c r="S4" s="20">
        <v>1</v>
      </c>
      <c r="T4" s="20">
        <v>1</v>
      </c>
      <c r="U4" s="20" t="s">
        <v>110</v>
      </c>
      <c r="V4" s="20">
        <v>2</v>
      </c>
      <c r="W4" s="20" t="s">
        <v>148</v>
      </c>
      <c r="X4" s="20">
        <v>1</v>
      </c>
      <c r="Y4" s="20">
        <v>2</v>
      </c>
      <c r="Z4" s="20">
        <v>2</v>
      </c>
      <c r="AA4" s="20">
        <v>2</v>
      </c>
      <c r="AB4" s="20">
        <v>2</v>
      </c>
      <c r="AC4" s="20">
        <v>2</v>
      </c>
      <c r="AD4" s="20">
        <v>1</v>
      </c>
      <c r="AE4" s="20">
        <v>2</v>
      </c>
      <c r="AF4" s="20">
        <v>2</v>
      </c>
      <c r="AG4" s="20">
        <v>2</v>
      </c>
      <c r="AH4" s="20">
        <v>2</v>
      </c>
      <c r="AI4" s="20">
        <v>2</v>
      </c>
      <c r="AJ4" s="20">
        <v>1</v>
      </c>
      <c r="AK4" s="20">
        <v>2</v>
      </c>
      <c r="AL4" s="20">
        <v>2</v>
      </c>
      <c r="AM4" s="20">
        <v>2</v>
      </c>
      <c r="AN4" s="20" t="s">
        <v>128</v>
      </c>
      <c r="AO4" s="20">
        <v>2</v>
      </c>
      <c r="AP4" s="20">
        <v>2</v>
      </c>
      <c r="AQ4" s="20">
        <v>2</v>
      </c>
      <c r="AR4" s="20" t="s">
        <v>110</v>
      </c>
      <c r="AS4" s="20">
        <v>2</v>
      </c>
      <c r="AT4" s="20">
        <v>2</v>
      </c>
      <c r="AU4" s="20">
        <v>1</v>
      </c>
      <c r="AV4" s="20">
        <v>2</v>
      </c>
      <c r="AW4" s="20">
        <v>2</v>
      </c>
      <c r="AX4" s="20">
        <v>2</v>
      </c>
      <c r="AY4" s="20" t="s">
        <v>128</v>
      </c>
      <c r="AZ4" s="20">
        <v>2</v>
      </c>
      <c r="BA4" s="20">
        <v>2</v>
      </c>
      <c r="BB4" s="20">
        <v>1</v>
      </c>
      <c r="BC4" s="20">
        <v>2</v>
      </c>
      <c r="BD4" s="20">
        <v>2</v>
      </c>
      <c r="BE4" s="20">
        <v>2</v>
      </c>
      <c r="BF4" s="20">
        <v>2</v>
      </c>
      <c r="BG4" s="20">
        <v>2</v>
      </c>
      <c r="BH4" s="20">
        <v>2</v>
      </c>
      <c r="BI4" s="20">
        <v>1</v>
      </c>
      <c r="BJ4" s="20">
        <v>2</v>
      </c>
      <c r="BK4" s="20">
        <v>2</v>
      </c>
      <c r="BL4" s="20">
        <v>2</v>
      </c>
      <c r="BM4" s="20">
        <v>1</v>
      </c>
      <c r="BN4" s="20">
        <v>2</v>
      </c>
      <c r="BO4" s="20">
        <v>2</v>
      </c>
      <c r="BP4" s="20">
        <v>1</v>
      </c>
      <c r="BQ4" s="20">
        <v>2</v>
      </c>
      <c r="BR4" s="20" t="s">
        <v>128</v>
      </c>
      <c r="BS4" s="20">
        <v>2</v>
      </c>
      <c r="BT4" s="20">
        <v>2</v>
      </c>
      <c r="BU4" s="20">
        <v>2</v>
      </c>
      <c r="BV4" s="20">
        <v>2</v>
      </c>
      <c r="BW4" s="20">
        <v>2</v>
      </c>
      <c r="BX4" s="20">
        <v>2</v>
      </c>
      <c r="BY4" s="20">
        <v>2</v>
      </c>
      <c r="BZ4" s="20">
        <v>2</v>
      </c>
      <c r="CA4" s="20">
        <v>2</v>
      </c>
      <c r="CB4" s="20">
        <v>1</v>
      </c>
      <c r="CC4" s="20">
        <v>2</v>
      </c>
      <c r="CD4" s="20">
        <v>1</v>
      </c>
      <c r="CE4" s="20">
        <v>2</v>
      </c>
      <c r="CF4" s="20">
        <v>2</v>
      </c>
      <c r="CG4" s="20" t="s">
        <v>69</v>
      </c>
      <c r="CH4" s="20">
        <v>2</v>
      </c>
      <c r="CI4" s="20">
        <v>2</v>
      </c>
      <c r="CJ4" s="20">
        <v>2</v>
      </c>
      <c r="CK4" s="20">
        <v>2</v>
      </c>
      <c r="CL4" s="20">
        <v>2</v>
      </c>
      <c r="CM4" s="20">
        <v>2</v>
      </c>
      <c r="CN4" s="20">
        <v>2</v>
      </c>
      <c r="CO4" s="20">
        <v>2</v>
      </c>
      <c r="CP4" s="20">
        <v>2</v>
      </c>
      <c r="CQ4" s="20">
        <v>2</v>
      </c>
      <c r="CR4" s="20" t="s">
        <v>110</v>
      </c>
      <c r="CS4" s="20">
        <v>2</v>
      </c>
      <c r="CT4" s="20">
        <v>2</v>
      </c>
      <c r="CU4" s="20">
        <v>2</v>
      </c>
      <c r="CV4" s="20">
        <v>2</v>
      </c>
      <c r="CW4" s="20">
        <v>2</v>
      </c>
      <c r="CX4" s="20">
        <v>2</v>
      </c>
      <c r="CY4" s="20">
        <v>2</v>
      </c>
      <c r="CZ4" s="20">
        <v>2</v>
      </c>
      <c r="DA4" s="20">
        <v>2</v>
      </c>
      <c r="DB4" s="20">
        <v>2</v>
      </c>
      <c r="DC4" s="20">
        <v>2</v>
      </c>
      <c r="DD4" s="20">
        <v>2</v>
      </c>
      <c r="DE4" s="20">
        <v>2</v>
      </c>
      <c r="DF4" s="20">
        <v>2</v>
      </c>
      <c r="DG4" s="20">
        <v>2</v>
      </c>
      <c r="DH4" s="20">
        <v>2</v>
      </c>
      <c r="DI4" s="20">
        <v>2</v>
      </c>
      <c r="DJ4" s="20">
        <v>2</v>
      </c>
      <c r="DK4" s="20">
        <v>2</v>
      </c>
      <c r="DL4" s="20">
        <v>2</v>
      </c>
      <c r="DM4" s="20">
        <v>2</v>
      </c>
      <c r="DN4" s="20">
        <v>2</v>
      </c>
      <c r="DO4" s="20">
        <v>2</v>
      </c>
      <c r="DP4" s="20">
        <v>2</v>
      </c>
      <c r="DQ4" s="20">
        <v>2</v>
      </c>
      <c r="DR4" s="20">
        <v>2</v>
      </c>
      <c r="DS4" s="20">
        <v>2</v>
      </c>
      <c r="DT4" s="20">
        <v>1</v>
      </c>
      <c r="DU4" s="20">
        <v>1</v>
      </c>
      <c r="DV4" s="20">
        <v>2</v>
      </c>
      <c r="DW4" s="20">
        <v>2</v>
      </c>
      <c r="DX4" s="20">
        <v>2</v>
      </c>
      <c r="DY4" s="20">
        <v>2</v>
      </c>
      <c r="DZ4" s="20">
        <v>2</v>
      </c>
      <c r="EA4" s="20">
        <v>2</v>
      </c>
      <c r="EB4" s="20">
        <v>2</v>
      </c>
      <c r="EC4" s="20">
        <v>2</v>
      </c>
      <c r="ED4" s="20">
        <v>1</v>
      </c>
      <c r="EE4" s="20">
        <v>2</v>
      </c>
      <c r="EF4" s="20">
        <v>2</v>
      </c>
      <c r="EG4" s="20">
        <v>2</v>
      </c>
      <c r="EH4" s="20">
        <v>2</v>
      </c>
      <c r="EI4" s="20">
        <v>2</v>
      </c>
      <c r="EJ4" s="20">
        <v>2</v>
      </c>
      <c r="EK4" s="20">
        <v>2</v>
      </c>
      <c r="EL4" s="20" t="s">
        <v>69</v>
      </c>
      <c r="EM4" s="20">
        <v>2</v>
      </c>
      <c r="EN4" s="20">
        <v>2</v>
      </c>
      <c r="EO4" s="20">
        <v>2</v>
      </c>
      <c r="EP4" s="20">
        <v>2</v>
      </c>
      <c r="EQ4" s="20">
        <v>2</v>
      </c>
      <c r="ER4" s="20">
        <v>2</v>
      </c>
      <c r="ES4" s="20">
        <v>2</v>
      </c>
      <c r="ET4" s="20">
        <v>2</v>
      </c>
      <c r="EU4" s="20">
        <v>2</v>
      </c>
      <c r="EV4" s="20">
        <v>2</v>
      </c>
      <c r="EW4" s="20">
        <v>2</v>
      </c>
      <c r="EX4" s="20">
        <v>2</v>
      </c>
      <c r="EY4" s="20">
        <v>2</v>
      </c>
      <c r="EZ4" s="20">
        <v>2</v>
      </c>
      <c r="FA4" s="20">
        <v>2</v>
      </c>
      <c r="FB4" s="20">
        <v>2</v>
      </c>
      <c r="FC4" s="20">
        <v>2</v>
      </c>
      <c r="FD4" s="20">
        <v>2</v>
      </c>
      <c r="FE4" s="20">
        <v>2</v>
      </c>
      <c r="FF4" s="20">
        <v>2</v>
      </c>
      <c r="FG4" s="20">
        <v>2</v>
      </c>
      <c r="FH4" s="20">
        <v>2</v>
      </c>
      <c r="FI4" s="20">
        <v>2</v>
      </c>
      <c r="FJ4" s="20">
        <v>2</v>
      </c>
      <c r="FK4" s="20">
        <v>2</v>
      </c>
      <c r="FL4" s="20">
        <v>2</v>
      </c>
      <c r="FM4" s="20">
        <v>2</v>
      </c>
      <c r="FN4" s="20">
        <v>2</v>
      </c>
      <c r="FO4" s="20" t="s">
        <v>69</v>
      </c>
      <c r="FP4" s="20">
        <v>2</v>
      </c>
      <c r="FQ4" s="20">
        <v>2</v>
      </c>
      <c r="FR4" s="20"/>
      <c r="FS4" s="20">
        <v>2</v>
      </c>
      <c r="FT4" s="20">
        <v>2</v>
      </c>
      <c r="FU4" s="20">
        <v>2</v>
      </c>
      <c r="FV4" s="20"/>
      <c r="FW4" s="20">
        <v>2</v>
      </c>
      <c r="FX4" s="20"/>
      <c r="FY4" s="20"/>
      <c r="FZ4" s="20"/>
      <c r="GA4" s="20">
        <v>2</v>
      </c>
      <c r="GB4" s="20"/>
      <c r="GC4" s="20"/>
      <c r="GD4" s="20">
        <v>2</v>
      </c>
      <c r="GE4" s="20"/>
      <c r="GF4" s="20"/>
      <c r="GG4" s="20">
        <v>2</v>
      </c>
      <c r="GH4" s="20">
        <v>2</v>
      </c>
      <c r="GI4" s="20">
        <v>2</v>
      </c>
    </row>
    <row r="5" spans="1:191" ht="17.25" customHeight="1">
      <c r="A5" s="103"/>
      <c r="B5" s="24" t="s">
        <v>113</v>
      </c>
      <c r="C5" s="21" t="s">
        <v>151</v>
      </c>
      <c r="D5" s="20"/>
      <c r="E5" s="20"/>
      <c r="F5" s="20"/>
      <c r="G5" s="20"/>
      <c r="H5" s="20"/>
      <c r="I5" s="20"/>
      <c r="J5" s="20"/>
      <c r="K5" s="20" t="s">
        <v>110</v>
      </c>
      <c r="L5" s="20"/>
      <c r="M5" s="20"/>
      <c r="N5" s="20" t="s">
        <v>110</v>
      </c>
      <c r="O5" s="20"/>
      <c r="P5" s="20" t="s">
        <v>131</v>
      </c>
      <c r="Q5" s="20" t="s">
        <v>131</v>
      </c>
      <c r="R5" s="20" t="s">
        <v>152</v>
      </c>
      <c r="S5" s="20" t="s">
        <v>152</v>
      </c>
      <c r="T5" s="20" t="s">
        <v>131</v>
      </c>
      <c r="U5" s="20" t="s">
        <v>110</v>
      </c>
      <c r="V5" s="20"/>
      <c r="W5" s="20" t="s">
        <v>148</v>
      </c>
      <c r="X5" s="20" t="s">
        <v>152</v>
      </c>
      <c r="Y5" s="20"/>
      <c r="Z5" s="20"/>
      <c r="AA5" s="20"/>
      <c r="AB5" s="20"/>
      <c r="AC5" s="20"/>
      <c r="AD5" s="20" t="s">
        <v>153</v>
      </c>
      <c r="AE5" s="20"/>
      <c r="AF5" s="20"/>
      <c r="AG5" s="20"/>
      <c r="AH5" s="20"/>
      <c r="AI5" s="20"/>
      <c r="AJ5" s="20" t="s">
        <v>131</v>
      </c>
      <c r="AK5" s="20"/>
      <c r="AL5" s="20"/>
      <c r="AM5" s="20"/>
      <c r="AN5" s="20" t="s">
        <v>128</v>
      </c>
      <c r="AO5" s="20"/>
      <c r="AP5" s="20"/>
      <c r="AQ5" s="20"/>
      <c r="AR5" s="20" t="s">
        <v>110</v>
      </c>
      <c r="AS5" s="20"/>
      <c r="AT5" s="20"/>
      <c r="AU5" s="20" t="s">
        <v>131</v>
      </c>
      <c r="AV5" s="20"/>
      <c r="AW5" s="20"/>
      <c r="AX5" s="20"/>
      <c r="AY5" s="20" t="s">
        <v>128</v>
      </c>
      <c r="AZ5" s="20"/>
      <c r="BA5" s="20"/>
      <c r="BB5" s="20" t="s">
        <v>131</v>
      </c>
      <c r="BC5" s="20"/>
      <c r="BD5" s="20"/>
      <c r="BE5" s="20"/>
      <c r="BF5" s="20"/>
      <c r="BG5" s="20"/>
      <c r="BH5" s="20"/>
      <c r="BI5" s="20" t="s">
        <v>131</v>
      </c>
      <c r="BJ5" s="20"/>
      <c r="BK5" s="20"/>
      <c r="BL5" s="20"/>
      <c r="BM5" s="20" t="s">
        <v>152</v>
      </c>
      <c r="BN5" s="20"/>
      <c r="BO5" s="20"/>
      <c r="BP5" s="20" t="s">
        <v>131</v>
      </c>
      <c r="BQ5" s="20"/>
      <c r="BR5" s="20" t="s">
        <v>128</v>
      </c>
      <c r="BS5" s="20"/>
      <c r="BT5" s="20"/>
      <c r="BU5" s="20"/>
      <c r="BV5" s="20"/>
      <c r="BW5" s="20"/>
      <c r="BX5" s="20"/>
      <c r="BY5" s="20"/>
      <c r="BZ5" s="20"/>
      <c r="CA5" s="20"/>
      <c r="CB5" s="20" t="s">
        <v>131</v>
      </c>
      <c r="CC5" s="20"/>
      <c r="CD5" s="20" t="s">
        <v>131</v>
      </c>
      <c r="CE5" s="20"/>
      <c r="CF5" s="20"/>
      <c r="CG5" s="20" t="s">
        <v>69</v>
      </c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 t="s">
        <v>110</v>
      </c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 t="s">
        <v>131</v>
      </c>
      <c r="DU5" s="20" t="s">
        <v>131</v>
      </c>
      <c r="DV5" s="20"/>
      <c r="DW5" s="20"/>
      <c r="DX5" s="20"/>
      <c r="DY5" s="20"/>
      <c r="DZ5" s="20"/>
      <c r="EA5" s="20"/>
      <c r="EB5" s="20"/>
      <c r="EC5" s="20"/>
      <c r="ED5" s="20" t="s">
        <v>131</v>
      </c>
      <c r="EE5" s="20"/>
      <c r="EF5" s="20"/>
      <c r="EG5" s="20"/>
      <c r="EH5" s="20"/>
      <c r="EI5" s="20"/>
      <c r="EJ5" s="20"/>
      <c r="EK5" s="20"/>
      <c r="EL5" s="20" t="s">
        <v>69</v>
      </c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 t="s">
        <v>69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</row>
    <row r="6" spans="1:191" ht="17.25" customHeight="1">
      <c r="A6" s="103"/>
      <c r="B6" s="24" t="s">
        <v>116</v>
      </c>
      <c r="C6" s="21" t="s">
        <v>154</v>
      </c>
      <c r="D6" s="20"/>
      <c r="E6" s="20"/>
      <c r="F6" s="20"/>
      <c r="G6" s="20"/>
      <c r="H6" s="20"/>
      <c r="I6" s="20"/>
      <c r="J6" s="20"/>
      <c r="K6" s="20" t="s">
        <v>110</v>
      </c>
      <c r="L6" s="20"/>
      <c r="M6" s="20"/>
      <c r="N6" s="20" t="s">
        <v>110</v>
      </c>
      <c r="O6" s="20"/>
      <c r="P6" s="20" t="s">
        <v>155</v>
      </c>
      <c r="Q6" s="20" t="s">
        <v>155</v>
      </c>
      <c r="R6" s="20" t="s">
        <v>156</v>
      </c>
      <c r="S6" s="20" t="s">
        <v>156</v>
      </c>
      <c r="T6" s="20" t="s">
        <v>157</v>
      </c>
      <c r="U6" s="20" t="s">
        <v>110</v>
      </c>
      <c r="V6" s="20"/>
      <c r="W6" s="20" t="s">
        <v>148</v>
      </c>
      <c r="X6" s="20" t="s">
        <v>156</v>
      </c>
      <c r="Y6" s="20"/>
      <c r="Z6" s="20"/>
      <c r="AA6" s="20"/>
      <c r="AB6" s="20"/>
      <c r="AC6" s="20"/>
      <c r="AD6" s="20" t="s">
        <v>158</v>
      </c>
      <c r="AE6" s="20"/>
      <c r="AF6" s="20"/>
      <c r="AG6" s="20"/>
      <c r="AH6" s="20"/>
      <c r="AI6" s="20"/>
      <c r="AJ6" s="20" t="s">
        <v>157</v>
      </c>
      <c r="AK6" s="20"/>
      <c r="AL6" s="20"/>
      <c r="AM6" s="20"/>
      <c r="AN6" s="20" t="s">
        <v>128</v>
      </c>
      <c r="AO6" s="20"/>
      <c r="AP6" s="20"/>
      <c r="AQ6" s="20"/>
      <c r="AR6" s="20" t="s">
        <v>110</v>
      </c>
      <c r="AS6" s="20"/>
      <c r="AT6" s="20"/>
      <c r="AU6" s="20" t="s">
        <v>159</v>
      </c>
      <c r="AV6" s="20"/>
      <c r="AW6" s="20"/>
      <c r="AX6" s="20"/>
      <c r="AY6" s="20" t="s">
        <v>128</v>
      </c>
      <c r="AZ6" s="20"/>
      <c r="BA6" s="20"/>
      <c r="BB6" s="20" t="s">
        <v>157</v>
      </c>
      <c r="BC6" s="20"/>
      <c r="BD6" s="20"/>
      <c r="BE6" s="20"/>
      <c r="BF6" s="20"/>
      <c r="BG6" s="20"/>
      <c r="BH6" s="20"/>
      <c r="BI6" s="20" t="s">
        <v>157</v>
      </c>
      <c r="BJ6" s="20"/>
      <c r="BK6" s="20"/>
      <c r="BL6" s="20"/>
      <c r="BM6" s="20" t="s">
        <v>156</v>
      </c>
      <c r="BN6" s="20"/>
      <c r="BO6" s="20"/>
      <c r="BP6" s="20" t="s">
        <v>157</v>
      </c>
      <c r="BQ6" s="20"/>
      <c r="BR6" s="20" t="s">
        <v>128</v>
      </c>
      <c r="BS6" s="20"/>
      <c r="BT6" s="20"/>
      <c r="BU6" s="20"/>
      <c r="BV6" s="20"/>
      <c r="BW6" s="20"/>
      <c r="BX6" s="20"/>
      <c r="BY6" s="20"/>
      <c r="BZ6" s="20"/>
      <c r="CA6" s="20"/>
      <c r="CB6" s="20" t="s">
        <v>160</v>
      </c>
      <c r="CC6" s="20"/>
      <c r="CD6" s="20" t="s">
        <v>157</v>
      </c>
      <c r="CE6" s="20"/>
      <c r="CF6" s="20"/>
      <c r="CG6" s="20" t="s">
        <v>69</v>
      </c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 t="s">
        <v>110</v>
      </c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 t="s">
        <v>137</v>
      </c>
      <c r="DU6" s="20" t="s">
        <v>157</v>
      </c>
      <c r="DV6" s="20"/>
      <c r="DW6" s="20"/>
      <c r="DX6" s="20"/>
      <c r="DY6" s="20"/>
      <c r="DZ6" s="20"/>
      <c r="EA6" s="20"/>
      <c r="EB6" s="20"/>
      <c r="EC6" s="20"/>
      <c r="ED6" s="20" t="s">
        <v>159</v>
      </c>
      <c r="EE6" s="20"/>
      <c r="EF6" s="20"/>
      <c r="EG6" s="20"/>
      <c r="EH6" s="20"/>
      <c r="EI6" s="20"/>
      <c r="EJ6" s="20"/>
      <c r="EK6" s="20"/>
      <c r="EL6" s="20" t="s">
        <v>69</v>
      </c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 t="s">
        <v>69</v>
      </c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</row>
    <row r="7" spans="1:191" ht="17.25" customHeight="1">
      <c r="A7" s="103"/>
      <c r="B7" s="24" t="s">
        <v>72</v>
      </c>
      <c r="C7" s="19" t="s">
        <v>123</v>
      </c>
      <c r="D7" s="20">
        <v>193215270</v>
      </c>
      <c r="E7" s="20" t="s">
        <v>73</v>
      </c>
      <c r="F7" s="20">
        <v>203260916</v>
      </c>
      <c r="G7" s="20">
        <v>56200000</v>
      </c>
      <c r="H7" s="20">
        <v>25106600</v>
      </c>
      <c r="I7" s="20">
        <v>64258800</v>
      </c>
      <c r="J7" s="20">
        <v>904191691</v>
      </c>
      <c r="K7" s="20" t="s">
        <v>110</v>
      </c>
      <c r="L7" s="20" t="s">
        <v>73</v>
      </c>
      <c r="M7" s="20" t="s">
        <v>73</v>
      </c>
      <c r="N7" s="20" t="s">
        <v>110</v>
      </c>
      <c r="O7" s="20">
        <v>212239106</v>
      </c>
      <c r="P7" s="20">
        <v>376612782</v>
      </c>
      <c r="Q7" s="20">
        <v>178200777</v>
      </c>
      <c r="R7" s="20">
        <v>83396953</v>
      </c>
      <c r="S7" s="20">
        <v>39500000</v>
      </c>
      <c r="T7" s="20">
        <v>187958200</v>
      </c>
      <c r="U7" s="20" t="s">
        <v>110</v>
      </c>
      <c r="V7" s="20" t="s">
        <v>73</v>
      </c>
      <c r="W7" s="20" t="s">
        <v>148</v>
      </c>
      <c r="X7" s="20">
        <v>23666080</v>
      </c>
      <c r="Y7" s="20" t="s">
        <v>73</v>
      </c>
      <c r="Z7" s="20">
        <v>28545076</v>
      </c>
      <c r="AA7" s="20">
        <v>6415350</v>
      </c>
      <c r="AB7" s="20" t="s">
        <v>73</v>
      </c>
      <c r="AC7" s="20" t="s">
        <v>73</v>
      </c>
      <c r="AD7" s="20">
        <v>25046000</v>
      </c>
      <c r="AE7" s="20" t="s">
        <v>73</v>
      </c>
      <c r="AF7" s="20" t="s">
        <v>73</v>
      </c>
      <c r="AG7" s="20">
        <v>985827000</v>
      </c>
      <c r="AH7" s="20" t="s">
        <v>73</v>
      </c>
      <c r="AI7" s="20" t="s">
        <v>73</v>
      </c>
      <c r="AJ7" s="20">
        <v>810000</v>
      </c>
      <c r="AK7" s="20">
        <v>8407761</v>
      </c>
      <c r="AL7" s="20" t="s">
        <v>73</v>
      </c>
      <c r="AM7" s="20" t="s">
        <v>73</v>
      </c>
      <c r="AN7" s="20" t="s">
        <v>128</v>
      </c>
      <c r="AO7" s="20">
        <v>206581885</v>
      </c>
      <c r="AP7" s="20">
        <v>167480573</v>
      </c>
      <c r="AQ7" s="20" t="s">
        <v>73</v>
      </c>
      <c r="AR7" s="20" t="s">
        <v>110</v>
      </c>
      <c r="AS7" s="20" t="s">
        <v>73</v>
      </c>
      <c r="AT7" s="20">
        <v>799994430</v>
      </c>
      <c r="AU7" s="20" t="s">
        <v>73</v>
      </c>
      <c r="AV7" s="20">
        <v>158799969</v>
      </c>
      <c r="AW7" s="20" t="s">
        <v>73</v>
      </c>
      <c r="AX7" s="20">
        <v>12955000</v>
      </c>
      <c r="AY7" s="20" t="s">
        <v>128</v>
      </c>
      <c r="AZ7" s="20" t="s">
        <v>73</v>
      </c>
      <c r="BA7" s="20" t="s">
        <v>73</v>
      </c>
      <c r="BB7" s="20" t="s">
        <v>73</v>
      </c>
      <c r="BC7" s="20">
        <v>314309581</v>
      </c>
      <c r="BD7" s="20">
        <v>14520200</v>
      </c>
      <c r="BE7" s="20">
        <v>19115730</v>
      </c>
      <c r="BF7" s="20" t="s">
        <v>73</v>
      </c>
      <c r="BG7" s="20" t="s">
        <v>73</v>
      </c>
      <c r="BH7" s="20">
        <v>1404000</v>
      </c>
      <c r="BI7" s="20">
        <v>17444870</v>
      </c>
      <c r="BJ7" s="20">
        <v>85753362</v>
      </c>
      <c r="BK7" s="20" t="s">
        <v>73</v>
      </c>
      <c r="BL7" s="20" t="s">
        <v>73</v>
      </c>
      <c r="BM7" s="20" t="s">
        <v>73</v>
      </c>
      <c r="BN7" s="20" t="s">
        <v>73</v>
      </c>
      <c r="BO7" s="20" t="s">
        <v>73</v>
      </c>
      <c r="BP7" s="20" t="s">
        <v>73</v>
      </c>
      <c r="BQ7" s="20">
        <v>36074920</v>
      </c>
      <c r="BR7" s="20" t="s">
        <v>128</v>
      </c>
      <c r="BS7" s="20">
        <v>154278498</v>
      </c>
      <c r="BT7" s="20" t="s">
        <v>73</v>
      </c>
      <c r="BU7" s="20" t="s">
        <v>73</v>
      </c>
      <c r="BV7" s="20">
        <v>5165928</v>
      </c>
      <c r="BW7" s="20">
        <v>115192870</v>
      </c>
      <c r="BX7" s="20">
        <v>29286915</v>
      </c>
      <c r="BY7" s="20">
        <v>91826887</v>
      </c>
      <c r="BZ7" s="20">
        <v>321782600</v>
      </c>
      <c r="CA7" s="20">
        <v>300878588</v>
      </c>
      <c r="CB7" s="20">
        <v>55042646</v>
      </c>
      <c r="CC7" s="20">
        <v>6650400</v>
      </c>
      <c r="CD7" s="20" t="s">
        <v>73</v>
      </c>
      <c r="CE7" s="20" t="s">
        <v>73</v>
      </c>
      <c r="CF7" s="20">
        <v>113600000</v>
      </c>
      <c r="CG7" s="20" t="s">
        <v>69</v>
      </c>
      <c r="CH7" s="20" t="s">
        <v>73</v>
      </c>
      <c r="CI7" s="20">
        <v>34860000</v>
      </c>
      <c r="CJ7" s="20" t="s">
        <v>73</v>
      </c>
      <c r="CK7" s="20" t="s">
        <v>73</v>
      </c>
      <c r="CL7" s="20" t="s">
        <v>73</v>
      </c>
      <c r="CM7" s="20">
        <v>76973000</v>
      </c>
      <c r="CN7" s="20">
        <v>37815791</v>
      </c>
      <c r="CO7" s="20">
        <v>178416598</v>
      </c>
      <c r="CP7" s="20">
        <v>358765340</v>
      </c>
      <c r="CQ7" s="20">
        <v>191950000</v>
      </c>
      <c r="CR7" s="20" t="s">
        <v>110</v>
      </c>
      <c r="CS7" s="20">
        <v>15126592</v>
      </c>
      <c r="CT7" s="20">
        <v>908043337</v>
      </c>
      <c r="CU7" s="20">
        <v>161125687</v>
      </c>
      <c r="CV7" s="20">
        <v>61931510</v>
      </c>
      <c r="CW7" s="20" t="s">
        <v>73</v>
      </c>
      <c r="CX7" s="20">
        <v>359413153</v>
      </c>
      <c r="CY7" s="20" t="s">
        <v>73</v>
      </c>
      <c r="CZ7" s="20">
        <v>2401355446</v>
      </c>
      <c r="DA7" s="20">
        <v>272092000</v>
      </c>
      <c r="DB7" s="20">
        <v>32884500</v>
      </c>
      <c r="DC7" s="20">
        <v>212362000</v>
      </c>
      <c r="DD7" s="20" t="s">
        <v>73</v>
      </c>
      <c r="DE7" s="20">
        <v>163147448</v>
      </c>
      <c r="DF7" s="20">
        <v>406334450</v>
      </c>
      <c r="DG7" s="20">
        <v>144363544</v>
      </c>
      <c r="DH7" s="20">
        <v>478760446</v>
      </c>
      <c r="DI7" s="20">
        <v>272538870</v>
      </c>
      <c r="DJ7" s="20">
        <v>28384900</v>
      </c>
      <c r="DK7" s="20">
        <v>19343700</v>
      </c>
      <c r="DL7" s="20">
        <v>23220001</v>
      </c>
      <c r="DM7" s="20">
        <v>0</v>
      </c>
      <c r="DN7" s="20">
        <v>45302000</v>
      </c>
      <c r="DO7" s="20">
        <v>94134900</v>
      </c>
      <c r="DP7" s="20">
        <v>18900000</v>
      </c>
      <c r="DQ7" s="20" t="s">
        <v>73</v>
      </c>
      <c r="DR7" s="20" t="s">
        <v>73</v>
      </c>
      <c r="DS7" s="20">
        <v>20484930</v>
      </c>
      <c r="DT7" s="20" t="s">
        <v>73</v>
      </c>
      <c r="DU7" s="20">
        <v>7600000</v>
      </c>
      <c r="DV7" s="20" t="s">
        <v>73</v>
      </c>
      <c r="DW7" s="20">
        <v>1744082013</v>
      </c>
      <c r="DX7" s="20">
        <v>5381600</v>
      </c>
      <c r="DY7" s="20">
        <v>26400000</v>
      </c>
      <c r="DZ7" s="20">
        <v>75200000</v>
      </c>
      <c r="EA7" s="20">
        <v>12105120</v>
      </c>
      <c r="EB7" s="20">
        <v>89745132</v>
      </c>
      <c r="EC7" s="20">
        <v>81987820</v>
      </c>
      <c r="ED7" s="20">
        <v>6926761</v>
      </c>
      <c r="EE7" s="20">
        <v>38619072</v>
      </c>
      <c r="EF7" s="20" t="s">
        <v>73</v>
      </c>
      <c r="EG7" s="20">
        <v>95066000</v>
      </c>
      <c r="EH7" s="20">
        <v>48548424</v>
      </c>
      <c r="EI7" s="20">
        <v>-4610731</v>
      </c>
      <c r="EJ7" s="20" t="s">
        <v>73</v>
      </c>
      <c r="EK7" s="20">
        <v>45034468</v>
      </c>
      <c r="EL7" s="20" t="s">
        <v>69</v>
      </c>
      <c r="EM7" s="20" t="s">
        <v>73</v>
      </c>
      <c r="EN7" s="20" t="s">
        <v>73</v>
      </c>
      <c r="EO7" s="20">
        <v>665000</v>
      </c>
      <c r="EP7" s="20" t="s">
        <v>73</v>
      </c>
      <c r="EQ7" s="20">
        <v>0</v>
      </c>
      <c r="ER7" s="20">
        <v>11316240</v>
      </c>
      <c r="ES7" s="20">
        <v>54999633</v>
      </c>
      <c r="ET7" s="20" t="s">
        <v>73</v>
      </c>
      <c r="EU7" s="20">
        <v>167415623</v>
      </c>
      <c r="EV7" s="20" t="s">
        <v>73</v>
      </c>
      <c r="EW7" s="20" t="s">
        <v>73</v>
      </c>
      <c r="EX7" s="20">
        <v>33960000</v>
      </c>
      <c r="EY7" s="20">
        <v>18015394</v>
      </c>
      <c r="EZ7" s="20">
        <v>33264200</v>
      </c>
      <c r="FA7" s="20">
        <v>84274452</v>
      </c>
      <c r="FB7" s="20" t="s">
        <v>73</v>
      </c>
      <c r="FC7" s="20">
        <v>991000</v>
      </c>
      <c r="FD7" s="20" t="s">
        <v>73</v>
      </c>
      <c r="FE7" s="20" t="s">
        <v>73</v>
      </c>
      <c r="FF7" s="20">
        <v>76779395</v>
      </c>
      <c r="FG7" s="20" t="s">
        <v>73</v>
      </c>
      <c r="FH7" s="20" t="s">
        <v>73</v>
      </c>
      <c r="FI7" s="20">
        <v>58897400</v>
      </c>
      <c r="FJ7" s="20" t="s">
        <v>73</v>
      </c>
      <c r="FK7" s="20">
        <v>9900000</v>
      </c>
      <c r="FL7" s="20" t="s">
        <v>73</v>
      </c>
      <c r="FM7" s="20" t="s">
        <v>73</v>
      </c>
      <c r="FN7" s="20">
        <v>2400000</v>
      </c>
      <c r="FO7" s="20" t="s">
        <v>69</v>
      </c>
      <c r="FP7" s="20">
        <v>11542000</v>
      </c>
      <c r="FQ7" s="20" t="s">
        <v>149</v>
      </c>
      <c r="FR7" s="20" t="s">
        <v>69</v>
      </c>
      <c r="FS7" s="20" t="s">
        <v>73</v>
      </c>
      <c r="FT7" s="20" t="s">
        <v>73</v>
      </c>
      <c r="FU7" s="20" t="s">
        <v>73</v>
      </c>
      <c r="FV7" s="20" t="s">
        <v>69</v>
      </c>
      <c r="FW7" s="20" t="s">
        <v>73</v>
      </c>
      <c r="FX7" s="20" t="s">
        <v>69</v>
      </c>
      <c r="FY7" s="20" t="s">
        <v>69</v>
      </c>
      <c r="FZ7" s="20" t="s">
        <v>69</v>
      </c>
      <c r="GA7" s="20" t="s">
        <v>149</v>
      </c>
      <c r="GB7" s="20" t="s">
        <v>69</v>
      </c>
      <c r="GC7" s="20" t="s">
        <v>69</v>
      </c>
      <c r="GD7" s="20">
        <v>5810000</v>
      </c>
      <c r="GE7" s="20" t="s">
        <v>110</v>
      </c>
      <c r="GF7" s="20" t="s">
        <v>69</v>
      </c>
      <c r="GG7" s="20" t="s">
        <v>73</v>
      </c>
      <c r="GH7" s="20" t="s">
        <v>73</v>
      </c>
      <c r="GI7" s="20" t="s">
        <v>149</v>
      </c>
    </row>
    <row r="8" spans="1:191" ht="17.25" customHeight="1">
      <c r="A8" s="103"/>
      <c r="B8" s="24" t="s">
        <v>74</v>
      </c>
      <c r="C8" s="21" t="s">
        <v>31</v>
      </c>
      <c r="D8" s="20">
        <v>0</v>
      </c>
      <c r="E8" s="20">
        <v>0</v>
      </c>
      <c r="F8" s="20">
        <v>61479800</v>
      </c>
      <c r="G8" s="20">
        <v>56200000</v>
      </c>
      <c r="H8" s="20">
        <v>25106600</v>
      </c>
      <c r="I8" s="20">
        <v>7258100</v>
      </c>
      <c r="J8" s="20">
        <v>673444320</v>
      </c>
      <c r="K8" s="20" t="s">
        <v>110</v>
      </c>
      <c r="L8" s="20">
        <v>0</v>
      </c>
      <c r="M8" s="20">
        <v>0</v>
      </c>
      <c r="N8" s="20" t="s">
        <v>110</v>
      </c>
      <c r="O8" s="20">
        <v>212239106</v>
      </c>
      <c r="P8" s="20">
        <v>376612782</v>
      </c>
      <c r="Q8" s="20">
        <v>178200777</v>
      </c>
      <c r="R8" s="20">
        <v>83396953</v>
      </c>
      <c r="S8" s="20">
        <v>39500000</v>
      </c>
      <c r="T8" s="20">
        <v>187958200</v>
      </c>
      <c r="U8" s="20" t="s">
        <v>110</v>
      </c>
      <c r="V8" s="20">
        <v>0</v>
      </c>
      <c r="W8" s="20" t="s">
        <v>148</v>
      </c>
      <c r="X8" s="20">
        <v>23666080</v>
      </c>
      <c r="Y8" s="20">
        <v>0</v>
      </c>
      <c r="Z8" s="20">
        <v>28545076</v>
      </c>
      <c r="AA8" s="20">
        <v>6415350</v>
      </c>
      <c r="AB8" s="20">
        <v>0</v>
      </c>
      <c r="AC8" s="20">
        <v>0</v>
      </c>
      <c r="AD8" s="20">
        <v>25046000</v>
      </c>
      <c r="AE8" s="20">
        <v>0</v>
      </c>
      <c r="AF8" s="20">
        <v>0</v>
      </c>
      <c r="AG8" s="20">
        <v>985827000</v>
      </c>
      <c r="AH8" s="20">
        <v>0</v>
      </c>
      <c r="AI8" s="20">
        <v>0</v>
      </c>
      <c r="AJ8" s="20">
        <v>810000</v>
      </c>
      <c r="AK8" s="20">
        <v>8407761</v>
      </c>
      <c r="AL8" s="20">
        <v>0</v>
      </c>
      <c r="AM8" s="20">
        <v>0</v>
      </c>
      <c r="AN8" s="20" t="s">
        <v>128</v>
      </c>
      <c r="AO8" s="20">
        <v>206581885</v>
      </c>
      <c r="AP8" s="20">
        <v>167480573</v>
      </c>
      <c r="AQ8" s="20">
        <v>0</v>
      </c>
      <c r="AR8" s="20" t="s">
        <v>110</v>
      </c>
      <c r="AS8" s="20">
        <v>0</v>
      </c>
      <c r="AT8" s="20">
        <v>799994430</v>
      </c>
      <c r="AU8" s="20">
        <v>0</v>
      </c>
      <c r="AV8" s="20">
        <v>158799969</v>
      </c>
      <c r="AW8" s="20">
        <v>0</v>
      </c>
      <c r="AX8" s="20">
        <v>12955000</v>
      </c>
      <c r="AY8" s="20" t="s">
        <v>128</v>
      </c>
      <c r="AZ8" s="20">
        <v>0</v>
      </c>
      <c r="BA8" s="20">
        <v>0</v>
      </c>
      <c r="BB8" s="20">
        <v>0</v>
      </c>
      <c r="BC8" s="20">
        <v>314309581</v>
      </c>
      <c r="BD8" s="20">
        <v>14520200</v>
      </c>
      <c r="BE8" s="20">
        <v>19115730</v>
      </c>
      <c r="BF8" s="20">
        <v>0</v>
      </c>
      <c r="BG8" s="20">
        <v>0</v>
      </c>
      <c r="BH8" s="20">
        <v>1404000</v>
      </c>
      <c r="BI8" s="20">
        <v>17444870</v>
      </c>
      <c r="BJ8" s="20">
        <v>85753362</v>
      </c>
      <c r="BK8" s="20">
        <v>0</v>
      </c>
      <c r="BL8" s="20">
        <v>0</v>
      </c>
      <c r="BM8" s="20">
        <v>0</v>
      </c>
      <c r="BN8" s="20">
        <v>0</v>
      </c>
      <c r="BO8" s="20">
        <v>0</v>
      </c>
      <c r="BP8" s="20">
        <v>0</v>
      </c>
      <c r="BQ8" s="20">
        <v>36074920</v>
      </c>
      <c r="BR8" s="20" t="s">
        <v>128</v>
      </c>
      <c r="BS8" s="20">
        <v>154278498</v>
      </c>
      <c r="BT8" s="20">
        <v>0</v>
      </c>
      <c r="BU8" s="20">
        <v>0</v>
      </c>
      <c r="BV8" s="20">
        <v>5165928</v>
      </c>
      <c r="BW8" s="20">
        <v>115192870</v>
      </c>
      <c r="BX8" s="20">
        <v>29286915</v>
      </c>
      <c r="BY8" s="20">
        <v>91826887</v>
      </c>
      <c r="BZ8" s="20">
        <v>321782600</v>
      </c>
      <c r="CA8" s="20">
        <v>300878588</v>
      </c>
      <c r="CB8" s="20">
        <v>55042646</v>
      </c>
      <c r="CC8" s="20">
        <v>6650400</v>
      </c>
      <c r="CD8" s="20">
        <v>0</v>
      </c>
      <c r="CE8" s="20">
        <v>0</v>
      </c>
      <c r="CF8" s="20">
        <v>113600000</v>
      </c>
      <c r="CG8" s="20" t="s">
        <v>69</v>
      </c>
      <c r="CH8" s="20">
        <v>0</v>
      </c>
      <c r="CI8" s="20">
        <v>34860000</v>
      </c>
      <c r="CJ8" s="20">
        <v>0</v>
      </c>
      <c r="CK8" s="20">
        <v>0</v>
      </c>
      <c r="CL8" s="20">
        <v>0</v>
      </c>
      <c r="CM8" s="20">
        <v>76973000</v>
      </c>
      <c r="CN8" s="20">
        <v>0</v>
      </c>
      <c r="CO8" s="20">
        <v>178416598</v>
      </c>
      <c r="CP8" s="20">
        <v>358765340</v>
      </c>
      <c r="CQ8" s="20">
        <v>191950000</v>
      </c>
      <c r="CR8" s="20" t="s">
        <v>110</v>
      </c>
      <c r="CS8" s="20">
        <v>15126592</v>
      </c>
      <c r="CT8" s="20">
        <v>908043337</v>
      </c>
      <c r="CU8" s="20">
        <v>161125687</v>
      </c>
      <c r="CV8" s="20">
        <v>61931510</v>
      </c>
      <c r="CW8" s="20">
        <v>0</v>
      </c>
      <c r="CX8" s="20">
        <v>359413153</v>
      </c>
      <c r="CY8" s="20">
        <v>0</v>
      </c>
      <c r="CZ8" s="20">
        <v>2401355446</v>
      </c>
      <c r="DA8" s="20">
        <v>272092000</v>
      </c>
      <c r="DB8" s="20">
        <v>32884500</v>
      </c>
      <c r="DC8" s="20">
        <v>212362000</v>
      </c>
      <c r="DD8" s="20">
        <v>0</v>
      </c>
      <c r="DE8" s="20">
        <v>163147448</v>
      </c>
      <c r="DF8" s="20">
        <v>406334450</v>
      </c>
      <c r="DG8" s="20">
        <v>144363544</v>
      </c>
      <c r="DH8" s="20">
        <v>478760446</v>
      </c>
      <c r="DI8" s="20">
        <v>272538870</v>
      </c>
      <c r="DJ8" s="20">
        <v>28384900</v>
      </c>
      <c r="DK8" s="20">
        <v>19343700</v>
      </c>
      <c r="DL8" s="20">
        <v>23220001</v>
      </c>
      <c r="DM8" s="20">
        <v>0</v>
      </c>
      <c r="DN8" s="20">
        <v>45302000</v>
      </c>
      <c r="DO8" s="20">
        <v>94134900</v>
      </c>
      <c r="DP8" s="20">
        <v>18900000</v>
      </c>
      <c r="DQ8" s="20">
        <v>0</v>
      </c>
      <c r="DR8" s="20">
        <v>0</v>
      </c>
      <c r="DS8" s="20">
        <v>20484930</v>
      </c>
      <c r="DT8" s="20">
        <v>0</v>
      </c>
      <c r="DU8" s="20">
        <v>7600000</v>
      </c>
      <c r="DV8" s="20">
        <v>0</v>
      </c>
      <c r="DW8" s="20">
        <v>1744082013</v>
      </c>
      <c r="DX8" s="20">
        <v>5381600</v>
      </c>
      <c r="DY8" s="20">
        <v>26400000</v>
      </c>
      <c r="DZ8" s="20">
        <v>75200000</v>
      </c>
      <c r="EA8" s="20">
        <v>12105120</v>
      </c>
      <c r="EB8" s="20">
        <v>89745132</v>
      </c>
      <c r="EC8" s="20">
        <v>81987820</v>
      </c>
      <c r="ED8" s="20">
        <v>6926761</v>
      </c>
      <c r="EE8" s="20">
        <v>38619072</v>
      </c>
      <c r="EF8" s="20">
        <v>0</v>
      </c>
      <c r="EG8" s="20">
        <v>95066000</v>
      </c>
      <c r="EH8" s="20">
        <v>48548424</v>
      </c>
      <c r="EI8" s="20">
        <v>-4610731</v>
      </c>
      <c r="EJ8" s="20">
        <v>0</v>
      </c>
      <c r="EK8" s="20">
        <v>45034468</v>
      </c>
      <c r="EL8" s="20" t="s">
        <v>69</v>
      </c>
      <c r="EM8" s="20">
        <v>0</v>
      </c>
      <c r="EN8" s="20">
        <v>0</v>
      </c>
      <c r="EO8" s="20">
        <v>665000</v>
      </c>
      <c r="EP8" s="20">
        <v>0</v>
      </c>
      <c r="EQ8" s="20">
        <v>0</v>
      </c>
      <c r="ER8" s="20">
        <v>11316240</v>
      </c>
      <c r="ES8" s="20">
        <v>54999633</v>
      </c>
      <c r="ET8" s="20">
        <v>0</v>
      </c>
      <c r="EU8" s="20">
        <v>167415623</v>
      </c>
      <c r="EV8" s="20">
        <v>0</v>
      </c>
      <c r="EW8" s="20">
        <v>0</v>
      </c>
      <c r="EX8" s="20">
        <v>33960000</v>
      </c>
      <c r="EY8" s="20">
        <v>18015394</v>
      </c>
      <c r="EZ8" s="20">
        <v>33264200</v>
      </c>
      <c r="FA8" s="20">
        <v>84274452</v>
      </c>
      <c r="FB8" s="20">
        <v>0</v>
      </c>
      <c r="FC8" s="20">
        <v>991000</v>
      </c>
      <c r="FD8" s="20">
        <v>0</v>
      </c>
      <c r="FE8" s="20">
        <v>0</v>
      </c>
      <c r="FF8" s="20">
        <v>76779395</v>
      </c>
      <c r="FG8" s="20">
        <v>0</v>
      </c>
      <c r="FH8" s="20">
        <v>0</v>
      </c>
      <c r="FI8" s="20">
        <v>58897400</v>
      </c>
      <c r="FJ8" s="20">
        <v>0</v>
      </c>
      <c r="FK8" s="20">
        <v>9900000</v>
      </c>
      <c r="FL8" s="20">
        <v>0</v>
      </c>
      <c r="FM8" s="20">
        <v>0</v>
      </c>
      <c r="FN8" s="20">
        <v>2400000</v>
      </c>
      <c r="FO8" s="20" t="s">
        <v>69</v>
      </c>
      <c r="FP8" s="20">
        <v>11542000</v>
      </c>
      <c r="FQ8" s="20" t="s">
        <v>149</v>
      </c>
      <c r="FR8" s="20" t="s">
        <v>69</v>
      </c>
      <c r="FS8" s="20">
        <v>0</v>
      </c>
      <c r="FT8" s="20">
        <v>0</v>
      </c>
      <c r="FU8" s="20">
        <v>0</v>
      </c>
      <c r="FV8" s="20" t="s">
        <v>69</v>
      </c>
      <c r="FW8" s="20">
        <v>0</v>
      </c>
      <c r="FX8" s="20" t="s">
        <v>69</v>
      </c>
      <c r="FY8" s="20" t="s">
        <v>69</v>
      </c>
      <c r="FZ8" s="20" t="s">
        <v>69</v>
      </c>
      <c r="GA8" s="20" t="s">
        <v>149</v>
      </c>
      <c r="GB8" s="20" t="s">
        <v>69</v>
      </c>
      <c r="GC8" s="20" t="s">
        <v>69</v>
      </c>
      <c r="GD8" s="20">
        <v>5810000</v>
      </c>
      <c r="GE8" s="20" t="s">
        <v>110</v>
      </c>
      <c r="GF8" s="20" t="s">
        <v>69</v>
      </c>
      <c r="GG8" s="20">
        <v>0</v>
      </c>
      <c r="GH8" s="20">
        <v>0</v>
      </c>
      <c r="GI8" s="20" t="s">
        <v>149</v>
      </c>
    </row>
    <row r="9" spans="1:191" ht="17.25" customHeight="1">
      <c r="A9" s="103"/>
      <c r="B9" s="24" t="s">
        <v>75</v>
      </c>
      <c r="C9" s="21" t="s">
        <v>32</v>
      </c>
      <c r="D9" s="20">
        <v>193215270</v>
      </c>
      <c r="E9" s="20">
        <v>0</v>
      </c>
      <c r="F9" s="20">
        <v>141781116</v>
      </c>
      <c r="G9" s="20">
        <v>0</v>
      </c>
      <c r="H9" s="20">
        <v>0</v>
      </c>
      <c r="I9" s="20">
        <v>57000700</v>
      </c>
      <c r="J9" s="20">
        <v>230747371</v>
      </c>
      <c r="K9" s="20" t="s">
        <v>110</v>
      </c>
      <c r="L9" s="20">
        <v>0</v>
      </c>
      <c r="M9" s="20">
        <v>0</v>
      </c>
      <c r="N9" s="20" t="s">
        <v>110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 t="s">
        <v>110</v>
      </c>
      <c r="V9" s="20">
        <v>0</v>
      </c>
      <c r="W9" s="20" t="s">
        <v>148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 t="s">
        <v>128</v>
      </c>
      <c r="AO9" s="20">
        <v>0</v>
      </c>
      <c r="AP9" s="20">
        <v>0</v>
      </c>
      <c r="AQ9" s="20">
        <v>0</v>
      </c>
      <c r="AR9" s="20" t="s">
        <v>110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 t="s">
        <v>128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 t="s">
        <v>128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0</v>
      </c>
      <c r="CF9" s="20">
        <v>0</v>
      </c>
      <c r="CG9" s="20" t="s">
        <v>69</v>
      </c>
      <c r="CH9" s="20">
        <v>0</v>
      </c>
      <c r="CI9" s="20">
        <v>0</v>
      </c>
      <c r="CJ9" s="20">
        <v>0</v>
      </c>
      <c r="CK9" s="20">
        <v>0</v>
      </c>
      <c r="CL9" s="20">
        <v>0</v>
      </c>
      <c r="CM9" s="20">
        <v>0</v>
      </c>
      <c r="CN9" s="20">
        <v>37815791</v>
      </c>
      <c r="CO9" s="20">
        <v>0</v>
      </c>
      <c r="CP9" s="20">
        <v>0</v>
      </c>
      <c r="CQ9" s="20">
        <v>0</v>
      </c>
      <c r="CR9" s="20" t="s">
        <v>110</v>
      </c>
      <c r="CS9" s="20">
        <v>0</v>
      </c>
      <c r="CT9" s="20">
        <v>0</v>
      </c>
      <c r="CU9" s="20">
        <v>0</v>
      </c>
      <c r="CV9" s="20">
        <v>0</v>
      </c>
      <c r="CW9" s="20">
        <v>0</v>
      </c>
      <c r="CX9" s="20">
        <v>0</v>
      </c>
      <c r="CY9" s="20">
        <v>0</v>
      </c>
      <c r="CZ9" s="20">
        <v>0</v>
      </c>
      <c r="DA9" s="20">
        <v>0</v>
      </c>
      <c r="DB9" s="20">
        <v>0</v>
      </c>
      <c r="DC9" s="20">
        <v>0</v>
      </c>
      <c r="DD9" s="20">
        <v>0</v>
      </c>
      <c r="DE9" s="20">
        <v>0</v>
      </c>
      <c r="DF9" s="20">
        <v>0</v>
      </c>
      <c r="DG9" s="20">
        <v>0</v>
      </c>
      <c r="DH9" s="20">
        <v>0</v>
      </c>
      <c r="DI9" s="20">
        <v>0</v>
      </c>
      <c r="DJ9" s="20">
        <v>0</v>
      </c>
      <c r="DK9" s="20">
        <v>0</v>
      </c>
      <c r="DL9" s="20">
        <v>0</v>
      </c>
      <c r="DM9" s="20">
        <v>0</v>
      </c>
      <c r="DN9" s="20">
        <v>0</v>
      </c>
      <c r="DO9" s="20">
        <v>0</v>
      </c>
      <c r="DP9" s="20">
        <v>0</v>
      </c>
      <c r="DQ9" s="20">
        <v>0</v>
      </c>
      <c r="DR9" s="20">
        <v>0</v>
      </c>
      <c r="DS9" s="20">
        <v>0</v>
      </c>
      <c r="DT9" s="20">
        <v>0</v>
      </c>
      <c r="DU9" s="20">
        <v>0</v>
      </c>
      <c r="DV9" s="20">
        <v>0</v>
      </c>
      <c r="DW9" s="20">
        <v>0</v>
      </c>
      <c r="DX9" s="20">
        <v>0</v>
      </c>
      <c r="DY9" s="20">
        <v>0</v>
      </c>
      <c r="DZ9" s="20">
        <v>0</v>
      </c>
      <c r="EA9" s="20">
        <v>0</v>
      </c>
      <c r="EB9" s="20">
        <v>0</v>
      </c>
      <c r="EC9" s="20">
        <v>0</v>
      </c>
      <c r="ED9" s="20">
        <v>0</v>
      </c>
      <c r="EE9" s="20">
        <v>0</v>
      </c>
      <c r="EF9" s="20">
        <v>0</v>
      </c>
      <c r="EG9" s="20">
        <v>0</v>
      </c>
      <c r="EH9" s="20">
        <v>0</v>
      </c>
      <c r="EI9" s="20">
        <v>0</v>
      </c>
      <c r="EJ9" s="20">
        <v>0</v>
      </c>
      <c r="EK9" s="20">
        <v>0</v>
      </c>
      <c r="EL9" s="20" t="s">
        <v>69</v>
      </c>
      <c r="EM9" s="20">
        <v>0</v>
      </c>
      <c r="EN9" s="20">
        <v>0</v>
      </c>
      <c r="EO9" s="20">
        <v>0</v>
      </c>
      <c r="EP9" s="20">
        <v>0</v>
      </c>
      <c r="EQ9" s="20">
        <v>0</v>
      </c>
      <c r="ER9" s="20">
        <v>0</v>
      </c>
      <c r="ES9" s="20">
        <v>0</v>
      </c>
      <c r="ET9" s="20">
        <v>0</v>
      </c>
      <c r="EU9" s="20">
        <v>0</v>
      </c>
      <c r="EV9" s="20">
        <v>0</v>
      </c>
      <c r="EW9" s="20">
        <v>0</v>
      </c>
      <c r="EX9" s="20">
        <v>0</v>
      </c>
      <c r="EY9" s="20">
        <v>0</v>
      </c>
      <c r="EZ9" s="20">
        <v>0</v>
      </c>
      <c r="FA9" s="20">
        <v>0</v>
      </c>
      <c r="FB9" s="20">
        <v>0</v>
      </c>
      <c r="FC9" s="20">
        <v>0</v>
      </c>
      <c r="FD9" s="20">
        <v>0</v>
      </c>
      <c r="FE9" s="20">
        <v>0</v>
      </c>
      <c r="FF9" s="20">
        <v>0</v>
      </c>
      <c r="FG9" s="20">
        <v>0</v>
      </c>
      <c r="FH9" s="20">
        <v>0</v>
      </c>
      <c r="FI9" s="20">
        <v>0</v>
      </c>
      <c r="FJ9" s="20">
        <v>0</v>
      </c>
      <c r="FK9" s="20">
        <v>0</v>
      </c>
      <c r="FL9" s="20">
        <v>0</v>
      </c>
      <c r="FM9" s="20">
        <v>0</v>
      </c>
      <c r="FN9" s="20">
        <v>0</v>
      </c>
      <c r="FO9" s="20" t="s">
        <v>69</v>
      </c>
      <c r="FP9" s="20">
        <v>0</v>
      </c>
      <c r="FQ9" s="20" t="s">
        <v>149</v>
      </c>
      <c r="FR9" s="20" t="s">
        <v>69</v>
      </c>
      <c r="FS9" s="20">
        <v>0</v>
      </c>
      <c r="FT9" s="20">
        <v>0</v>
      </c>
      <c r="FU9" s="20">
        <v>0</v>
      </c>
      <c r="FV9" s="20" t="s">
        <v>69</v>
      </c>
      <c r="FW9" s="20">
        <v>0</v>
      </c>
      <c r="FX9" s="20" t="s">
        <v>69</v>
      </c>
      <c r="FY9" s="20" t="s">
        <v>69</v>
      </c>
      <c r="FZ9" s="20" t="s">
        <v>69</v>
      </c>
      <c r="GA9" s="20" t="s">
        <v>149</v>
      </c>
      <c r="GB9" s="20" t="s">
        <v>69</v>
      </c>
      <c r="GC9" s="20" t="s">
        <v>69</v>
      </c>
      <c r="GD9" s="20">
        <v>0</v>
      </c>
      <c r="GE9" s="20" t="s">
        <v>110</v>
      </c>
      <c r="GF9" s="20" t="s">
        <v>69</v>
      </c>
      <c r="GG9" s="20">
        <v>0</v>
      </c>
      <c r="GH9" s="20">
        <v>0</v>
      </c>
      <c r="GI9" s="20" t="s">
        <v>149</v>
      </c>
    </row>
    <row r="10" spans="1:191" ht="17.25" customHeight="1">
      <c r="A10" s="103"/>
      <c r="B10" s="24" t="s">
        <v>78</v>
      </c>
      <c r="C10" s="19" t="s">
        <v>124</v>
      </c>
      <c r="D10" s="20">
        <v>490180712</v>
      </c>
      <c r="E10" s="20">
        <v>585493789</v>
      </c>
      <c r="F10" s="20">
        <v>68940549</v>
      </c>
      <c r="G10" s="20">
        <v>539443334</v>
      </c>
      <c r="H10" s="20" t="s">
        <v>73</v>
      </c>
      <c r="I10" s="20">
        <v>1942830252</v>
      </c>
      <c r="J10" s="20">
        <v>1498005817</v>
      </c>
      <c r="K10" s="20" t="s">
        <v>110</v>
      </c>
      <c r="L10" s="20">
        <v>852356233</v>
      </c>
      <c r="M10" s="20">
        <v>17987653</v>
      </c>
      <c r="N10" s="20" t="s">
        <v>110</v>
      </c>
      <c r="O10" s="20">
        <v>543447706</v>
      </c>
      <c r="P10" s="20">
        <v>390932421</v>
      </c>
      <c r="Q10" s="20">
        <v>138749657</v>
      </c>
      <c r="R10" s="20">
        <v>3304410</v>
      </c>
      <c r="S10" s="20" t="s">
        <v>73</v>
      </c>
      <c r="T10" s="20">
        <v>227164110</v>
      </c>
      <c r="U10" s="20" t="s">
        <v>110</v>
      </c>
      <c r="V10" s="20">
        <v>441745733</v>
      </c>
      <c r="W10" s="20" t="s">
        <v>148</v>
      </c>
      <c r="X10" s="20">
        <v>10309271</v>
      </c>
      <c r="Y10" s="20">
        <v>335137342</v>
      </c>
      <c r="Z10" s="20" t="s">
        <v>73</v>
      </c>
      <c r="AA10" s="20">
        <v>-5034929</v>
      </c>
      <c r="AB10" s="20">
        <v>286076942</v>
      </c>
      <c r="AC10" s="20" t="s">
        <v>73</v>
      </c>
      <c r="AD10" s="20">
        <v>47459424</v>
      </c>
      <c r="AE10" s="20">
        <v>168271234</v>
      </c>
      <c r="AF10" s="20" t="s">
        <v>73</v>
      </c>
      <c r="AG10" s="20">
        <v>27665743</v>
      </c>
      <c r="AH10" s="20" t="s">
        <v>73</v>
      </c>
      <c r="AI10" s="20" t="s">
        <v>73</v>
      </c>
      <c r="AJ10" s="20">
        <v>790400</v>
      </c>
      <c r="AK10" s="20" t="s">
        <v>73</v>
      </c>
      <c r="AL10" s="20">
        <v>197543326</v>
      </c>
      <c r="AM10" s="20" t="s">
        <v>73</v>
      </c>
      <c r="AN10" s="20" t="s">
        <v>128</v>
      </c>
      <c r="AO10" s="20">
        <v>-22476547</v>
      </c>
      <c r="AP10" s="20" t="s">
        <v>73</v>
      </c>
      <c r="AQ10" s="20" t="s">
        <v>73</v>
      </c>
      <c r="AR10" s="20" t="s">
        <v>110</v>
      </c>
      <c r="AS10" s="20">
        <v>17455886</v>
      </c>
      <c r="AT10" s="20">
        <v>139420439</v>
      </c>
      <c r="AU10" s="20" t="s">
        <v>73</v>
      </c>
      <c r="AV10" s="20" t="s">
        <v>73</v>
      </c>
      <c r="AW10" s="20" t="s">
        <v>73</v>
      </c>
      <c r="AX10" s="20">
        <v>35527384</v>
      </c>
      <c r="AY10" s="20" t="s">
        <v>128</v>
      </c>
      <c r="AZ10" s="20">
        <v>248733119</v>
      </c>
      <c r="BA10" s="20">
        <v>52228947</v>
      </c>
      <c r="BB10" s="20">
        <v>105022239</v>
      </c>
      <c r="BC10" s="20" t="s">
        <v>73</v>
      </c>
      <c r="BD10" s="20">
        <v>136772690</v>
      </c>
      <c r="BE10" s="20" t="s">
        <v>73</v>
      </c>
      <c r="BF10" s="20">
        <v>97912879</v>
      </c>
      <c r="BG10" s="20">
        <v>23911902</v>
      </c>
      <c r="BH10" s="20">
        <v>853084</v>
      </c>
      <c r="BI10" s="20">
        <v>33095069</v>
      </c>
      <c r="BJ10" s="20">
        <v>48767179</v>
      </c>
      <c r="BK10" s="20">
        <v>11133220</v>
      </c>
      <c r="BL10" s="20" t="s">
        <v>73</v>
      </c>
      <c r="BM10" s="20" t="s">
        <v>73</v>
      </c>
      <c r="BN10" s="20">
        <v>-15643661</v>
      </c>
      <c r="BO10" s="20">
        <v>22762724</v>
      </c>
      <c r="BP10" s="20" t="s">
        <v>73</v>
      </c>
      <c r="BQ10" s="20">
        <v>7841371</v>
      </c>
      <c r="BR10" s="20" t="s">
        <v>128</v>
      </c>
      <c r="BS10" s="20">
        <v>163477619</v>
      </c>
      <c r="BT10" s="20" t="s">
        <v>73</v>
      </c>
      <c r="BU10" s="20">
        <v>38560022</v>
      </c>
      <c r="BV10" s="20">
        <v>8568284</v>
      </c>
      <c r="BW10" s="20">
        <v>-7609218</v>
      </c>
      <c r="BX10" s="20">
        <v>36694634</v>
      </c>
      <c r="BY10" s="20" t="s">
        <v>73</v>
      </c>
      <c r="BZ10" s="20">
        <v>42363756</v>
      </c>
      <c r="CA10" s="20" t="s">
        <v>73</v>
      </c>
      <c r="CB10" s="20" t="s">
        <v>73</v>
      </c>
      <c r="CC10" s="20">
        <v>17200993</v>
      </c>
      <c r="CD10" s="20" t="s">
        <v>73</v>
      </c>
      <c r="CE10" s="20">
        <v>378313168</v>
      </c>
      <c r="CF10" s="20">
        <v>108593930</v>
      </c>
      <c r="CG10" s="20" t="s">
        <v>69</v>
      </c>
      <c r="CH10" s="20">
        <v>461817174</v>
      </c>
      <c r="CI10" s="20">
        <v>15954989</v>
      </c>
      <c r="CJ10" s="20" t="s">
        <v>73</v>
      </c>
      <c r="CK10" s="20" t="s">
        <v>73</v>
      </c>
      <c r="CL10" s="20">
        <v>103937488</v>
      </c>
      <c r="CM10" s="20">
        <v>46432621</v>
      </c>
      <c r="CN10" s="20">
        <v>653063673</v>
      </c>
      <c r="CO10" s="20">
        <v>-12572026</v>
      </c>
      <c r="CP10" s="20">
        <v>50543808</v>
      </c>
      <c r="CQ10" s="20">
        <v>114245230</v>
      </c>
      <c r="CR10" s="20" t="s">
        <v>110</v>
      </c>
      <c r="CS10" s="20">
        <v>38976300</v>
      </c>
      <c r="CT10" s="20" t="s">
        <v>73</v>
      </c>
      <c r="CU10" s="20" t="s">
        <v>73</v>
      </c>
      <c r="CV10" s="20" t="s">
        <v>73</v>
      </c>
      <c r="CW10" s="20" t="s">
        <v>73</v>
      </c>
      <c r="CX10" s="20" t="s">
        <v>73</v>
      </c>
      <c r="CY10" s="20" t="s">
        <v>73</v>
      </c>
      <c r="CZ10" s="20" t="s">
        <v>73</v>
      </c>
      <c r="DA10" s="20">
        <v>65476747</v>
      </c>
      <c r="DB10" s="20">
        <v>10969454</v>
      </c>
      <c r="DC10" s="20" t="s">
        <v>73</v>
      </c>
      <c r="DD10" s="20" t="s">
        <v>73</v>
      </c>
      <c r="DE10" s="20">
        <v>-6223341</v>
      </c>
      <c r="DF10" s="20">
        <v>283474666</v>
      </c>
      <c r="DG10" s="20" t="s">
        <v>73</v>
      </c>
      <c r="DH10" s="20" t="s">
        <v>73</v>
      </c>
      <c r="DI10" s="20">
        <v>35459329</v>
      </c>
      <c r="DJ10" s="20">
        <v>-42890901</v>
      </c>
      <c r="DK10" s="20" t="s">
        <v>73</v>
      </c>
      <c r="DL10" s="20">
        <v>111008992</v>
      </c>
      <c r="DM10" s="20" t="s">
        <v>73</v>
      </c>
      <c r="DN10" s="20">
        <v>-29498311</v>
      </c>
      <c r="DO10" s="20">
        <v>43824113</v>
      </c>
      <c r="DP10" s="20">
        <v>158896048</v>
      </c>
      <c r="DQ10" s="20">
        <v>137689322</v>
      </c>
      <c r="DR10" s="20">
        <v>15064525</v>
      </c>
      <c r="DS10" s="20" t="s">
        <v>73</v>
      </c>
      <c r="DT10" s="20">
        <v>117437666</v>
      </c>
      <c r="DU10" s="20">
        <v>49678748</v>
      </c>
      <c r="DV10" s="20">
        <v>80184220</v>
      </c>
      <c r="DW10" s="20" t="s">
        <v>73</v>
      </c>
      <c r="DX10" s="20">
        <v>21566063</v>
      </c>
      <c r="DY10" s="20">
        <v>131200048</v>
      </c>
      <c r="DZ10" s="20">
        <v>7534730</v>
      </c>
      <c r="EA10" s="20">
        <v>75234588</v>
      </c>
      <c r="EB10" s="20" t="s">
        <v>73</v>
      </c>
      <c r="EC10" s="20">
        <v>735500253</v>
      </c>
      <c r="ED10" s="20" t="s">
        <v>73</v>
      </c>
      <c r="EE10" s="20">
        <v>17469531</v>
      </c>
      <c r="EF10" s="20">
        <v>21831564</v>
      </c>
      <c r="EG10" s="20">
        <v>88447591</v>
      </c>
      <c r="EH10" s="20">
        <v>27110336</v>
      </c>
      <c r="EI10" s="20">
        <v>3177523</v>
      </c>
      <c r="EJ10" s="20">
        <v>68012938</v>
      </c>
      <c r="EK10" s="20">
        <v>56220160</v>
      </c>
      <c r="EL10" s="20" t="s">
        <v>69</v>
      </c>
      <c r="EM10" s="20">
        <v>671325466</v>
      </c>
      <c r="EN10" s="20" t="s">
        <v>73</v>
      </c>
      <c r="EO10" s="20">
        <v>1046396723</v>
      </c>
      <c r="EP10" s="20">
        <v>-24441912</v>
      </c>
      <c r="EQ10" s="20">
        <v>81643200</v>
      </c>
      <c r="ER10" s="20">
        <v>524334614</v>
      </c>
      <c r="ES10" s="20">
        <v>517155473</v>
      </c>
      <c r="ET10" s="20" t="s">
        <v>73</v>
      </c>
      <c r="EU10" s="20">
        <v>22201716</v>
      </c>
      <c r="EV10" s="20" t="s">
        <v>73</v>
      </c>
      <c r="EW10" s="20" t="s">
        <v>73</v>
      </c>
      <c r="EX10" s="20">
        <v>3401187</v>
      </c>
      <c r="EY10" s="20">
        <v>-19363225</v>
      </c>
      <c r="EZ10" s="20">
        <v>1204713551</v>
      </c>
      <c r="FA10" s="20" t="s">
        <v>73</v>
      </c>
      <c r="FB10" s="20" t="s">
        <v>73</v>
      </c>
      <c r="FC10" s="20">
        <v>169549739</v>
      </c>
      <c r="FD10" s="20">
        <v>74778722</v>
      </c>
      <c r="FE10" s="20">
        <v>67424568</v>
      </c>
      <c r="FF10" s="20">
        <v>125142789</v>
      </c>
      <c r="FG10" s="20">
        <v>175018</v>
      </c>
      <c r="FH10" s="20" t="s">
        <v>73</v>
      </c>
      <c r="FI10" s="20">
        <v>-47204157</v>
      </c>
      <c r="FJ10" s="20" t="s">
        <v>73</v>
      </c>
      <c r="FK10" s="20">
        <v>109204234</v>
      </c>
      <c r="FL10" s="20">
        <v>115705660</v>
      </c>
      <c r="FM10" s="20" t="s">
        <v>73</v>
      </c>
      <c r="FN10" s="20" t="s">
        <v>73</v>
      </c>
      <c r="FO10" s="20" t="s">
        <v>69</v>
      </c>
      <c r="FP10" s="20" t="s">
        <v>73</v>
      </c>
      <c r="FQ10" s="20" t="s">
        <v>149</v>
      </c>
      <c r="FR10" s="20" t="s">
        <v>69</v>
      </c>
      <c r="FS10" s="20" t="s">
        <v>73</v>
      </c>
      <c r="FT10" s="20" t="s">
        <v>73</v>
      </c>
      <c r="FU10" s="20" t="s">
        <v>73</v>
      </c>
      <c r="FV10" s="20" t="s">
        <v>69</v>
      </c>
      <c r="FW10" s="20">
        <v>54314293</v>
      </c>
      <c r="FX10" s="20" t="s">
        <v>69</v>
      </c>
      <c r="FY10" s="20" t="s">
        <v>69</v>
      </c>
      <c r="FZ10" s="20" t="s">
        <v>69</v>
      </c>
      <c r="GA10" s="20" t="s">
        <v>149</v>
      </c>
      <c r="GB10" s="20" t="s">
        <v>69</v>
      </c>
      <c r="GC10" s="20" t="s">
        <v>69</v>
      </c>
      <c r="GD10" s="20" t="s">
        <v>73</v>
      </c>
      <c r="GE10" s="20" t="s">
        <v>110</v>
      </c>
      <c r="GF10" s="20" t="s">
        <v>69</v>
      </c>
      <c r="GG10" s="20" t="s">
        <v>73</v>
      </c>
      <c r="GH10" s="20" t="s">
        <v>73</v>
      </c>
      <c r="GI10" s="20" t="s">
        <v>149</v>
      </c>
    </row>
    <row r="11" spans="1:191" ht="17.25" customHeight="1">
      <c r="A11" s="103"/>
      <c r="B11" s="24" t="s">
        <v>79</v>
      </c>
      <c r="C11" s="21" t="s">
        <v>35</v>
      </c>
      <c r="D11" s="20">
        <v>497068712</v>
      </c>
      <c r="E11" s="20">
        <v>775355789</v>
      </c>
      <c r="F11" s="20">
        <v>70640549</v>
      </c>
      <c r="G11" s="20">
        <v>547076534</v>
      </c>
      <c r="H11" s="20">
        <v>0</v>
      </c>
      <c r="I11" s="20">
        <v>1943494252</v>
      </c>
      <c r="J11" s="20">
        <v>1527641617</v>
      </c>
      <c r="K11" s="20" t="s">
        <v>110</v>
      </c>
      <c r="L11" s="20">
        <v>758595233</v>
      </c>
      <c r="M11" s="20">
        <v>17987653</v>
      </c>
      <c r="N11" s="20" t="s">
        <v>110</v>
      </c>
      <c r="O11" s="20">
        <v>497415788</v>
      </c>
      <c r="P11" s="20">
        <v>401732421</v>
      </c>
      <c r="Q11" s="20">
        <v>138749657</v>
      </c>
      <c r="R11" s="20">
        <v>3304410</v>
      </c>
      <c r="S11" s="20">
        <v>0</v>
      </c>
      <c r="T11" s="20">
        <v>277476810</v>
      </c>
      <c r="U11" s="20" t="s">
        <v>110</v>
      </c>
      <c r="V11" s="20">
        <v>483782733</v>
      </c>
      <c r="W11" s="20" t="s">
        <v>148</v>
      </c>
      <c r="X11" s="20">
        <v>21263662</v>
      </c>
      <c r="Y11" s="20">
        <v>367350382</v>
      </c>
      <c r="Z11" s="20">
        <v>0</v>
      </c>
      <c r="AA11" s="20">
        <v>26599601</v>
      </c>
      <c r="AB11" s="20">
        <v>366709942</v>
      </c>
      <c r="AC11" s="20">
        <v>0</v>
      </c>
      <c r="AD11" s="20">
        <v>69314644</v>
      </c>
      <c r="AE11" s="20">
        <v>176371234</v>
      </c>
      <c r="AF11" s="20">
        <v>0</v>
      </c>
      <c r="AG11" s="20">
        <v>62567163</v>
      </c>
      <c r="AH11" s="20">
        <v>0</v>
      </c>
      <c r="AI11" s="20">
        <v>0</v>
      </c>
      <c r="AJ11" s="20">
        <v>790400</v>
      </c>
      <c r="AK11" s="20">
        <v>0</v>
      </c>
      <c r="AL11" s="20">
        <v>301813866</v>
      </c>
      <c r="AM11" s="20">
        <v>0</v>
      </c>
      <c r="AN11" s="20" t="s">
        <v>128</v>
      </c>
      <c r="AO11" s="20">
        <v>27839393</v>
      </c>
      <c r="AP11" s="20">
        <v>0</v>
      </c>
      <c r="AQ11" s="20">
        <v>0</v>
      </c>
      <c r="AR11" s="20" t="s">
        <v>110</v>
      </c>
      <c r="AS11" s="20">
        <v>17336067</v>
      </c>
      <c r="AT11" s="20">
        <v>143020439</v>
      </c>
      <c r="AU11" s="20">
        <v>0</v>
      </c>
      <c r="AV11" s="20">
        <v>0</v>
      </c>
      <c r="AW11" s="20">
        <v>0</v>
      </c>
      <c r="AX11" s="20">
        <v>43059534</v>
      </c>
      <c r="AY11" s="20" t="s">
        <v>128</v>
      </c>
      <c r="AZ11" s="20">
        <v>276632579</v>
      </c>
      <c r="BA11" s="20">
        <v>85903068</v>
      </c>
      <c r="BB11" s="20">
        <v>129776649</v>
      </c>
      <c r="BC11" s="20">
        <v>0</v>
      </c>
      <c r="BD11" s="20">
        <v>200773100</v>
      </c>
      <c r="BE11" s="20">
        <v>0</v>
      </c>
      <c r="BF11" s="20">
        <v>160310524</v>
      </c>
      <c r="BG11" s="20">
        <v>27031902</v>
      </c>
      <c r="BH11" s="20">
        <v>853084</v>
      </c>
      <c r="BI11" s="20">
        <v>47895129</v>
      </c>
      <c r="BJ11" s="20">
        <v>65977432</v>
      </c>
      <c r="BK11" s="20">
        <v>11133220</v>
      </c>
      <c r="BL11" s="20">
        <v>0</v>
      </c>
      <c r="BM11" s="20">
        <v>0</v>
      </c>
      <c r="BN11" s="20">
        <v>46777005</v>
      </c>
      <c r="BO11" s="20">
        <v>34896344</v>
      </c>
      <c r="BP11" s="20">
        <v>0</v>
      </c>
      <c r="BQ11" s="20">
        <v>7841371</v>
      </c>
      <c r="BR11" s="20" t="s">
        <v>128</v>
      </c>
      <c r="BS11" s="20">
        <v>148540729</v>
      </c>
      <c r="BT11" s="20">
        <v>0</v>
      </c>
      <c r="BU11" s="20">
        <v>38560022</v>
      </c>
      <c r="BV11" s="20">
        <v>10832484</v>
      </c>
      <c r="BW11" s="20">
        <v>76500052</v>
      </c>
      <c r="BX11" s="20">
        <v>55031404</v>
      </c>
      <c r="BY11" s="20">
        <v>0</v>
      </c>
      <c r="BZ11" s="20">
        <v>47557466</v>
      </c>
      <c r="CA11" s="20">
        <v>0</v>
      </c>
      <c r="CB11" s="20">
        <v>0</v>
      </c>
      <c r="CC11" s="20">
        <v>21551638</v>
      </c>
      <c r="CD11" s="20">
        <v>0</v>
      </c>
      <c r="CE11" s="20">
        <v>377305168</v>
      </c>
      <c r="CF11" s="20">
        <v>117423930</v>
      </c>
      <c r="CG11" s="20" t="s">
        <v>69</v>
      </c>
      <c r="CH11" s="20">
        <v>458055174</v>
      </c>
      <c r="CI11" s="20">
        <v>15954989</v>
      </c>
      <c r="CJ11" s="20">
        <v>0</v>
      </c>
      <c r="CK11" s="20">
        <v>0</v>
      </c>
      <c r="CL11" s="20">
        <v>146139908</v>
      </c>
      <c r="CM11" s="20">
        <v>46432621</v>
      </c>
      <c r="CN11" s="20">
        <v>653063673</v>
      </c>
      <c r="CO11" s="20">
        <v>51455134</v>
      </c>
      <c r="CP11" s="20">
        <v>60143808</v>
      </c>
      <c r="CQ11" s="20">
        <v>119746770</v>
      </c>
      <c r="CR11" s="20" t="s">
        <v>110</v>
      </c>
      <c r="CS11" s="20">
        <v>69936300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103876747</v>
      </c>
      <c r="DB11" s="20">
        <v>164541526</v>
      </c>
      <c r="DC11" s="20">
        <v>0</v>
      </c>
      <c r="DD11" s="20">
        <v>0</v>
      </c>
      <c r="DE11" s="20">
        <v>28116939</v>
      </c>
      <c r="DF11" s="20">
        <v>297424666</v>
      </c>
      <c r="DG11" s="20">
        <v>0</v>
      </c>
      <c r="DH11" s="20">
        <v>0</v>
      </c>
      <c r="DI11" s="20">
        <v>46659329</v>
      </c>
      <c r="DJ11" s="20">
        <v>85309079</v>
      </c>
      <c r="DK11" s="20">
        <v>0</v>
      </c>
      <c r="DL11" s="20">
        <v>259481532</v>
      </c>
      <c r="DM11" s="20">
        <v>0</v>
      </c>
      <c r="DN11" s="20">
        <v>109078669</v>
      </c>
      <c r="DO11" s="20">
        <v>47578553</v>
      </c>
      <c r="DP11" s="20">
        <v>185763708</v>
      </c>
      <c r="DQ11" s="20">
        <v>196597602</v>
      </c>
      <c r="DR11" s="20">
        <v>20926525</v>
      </c>
      <c r="DS11" s="20">
        <v>0</v>
      </c>
      <c r="DT11" s="20">
        <v>212429966</v>
      </c>
      <c r="DU11" s="20">
        <v>78811458</v>
      </c>
      <c r="DV11" s="20">
        <v>104303800</v>
      </c>
      <c r="DW11" s="20">
        <v>0</v>
      </c>
      <c r="DX11" s="20">
        <v>144379413</v>
      </c>
      <c r="DY11" s="20">
        <v>178642478</v>
      </c>
      <c r="DZ11" s="20">
        <v>96227210</v>
      </c>
      <c r="EA11" s="20">
        <v>93714588</v>
      </c>
      <c r="EB11" s="20">
        <v>0</v>
      </c>
      <c r="EC11" s="20">
        <v>824626073</v>
      </c>
      <c r="ED11" s="20">
        <v>0</v>
      </c>
      <c r="EE11" s="20">
        <v>23067531</v>
      </c>
      <c r="EF11" s="20">
        <v>36423324</v>
      </c>
      <c r="EG11" s="20">
        <v>154847021</v>
      </c>
      <c r="EH11" s="20">
        <v>24602336</v>
      </c>
      <c r="EI11" s="20">
        <v>3177523</v>
      </c>
      <c r="EJ11" s="20">
        <v>146624628</v>
      </c>
      <c r="EK11" s="20">
        <v>79434160</v>
      </c>
      <c r="EL11" s="20" t="s">
        <v>69</v>
      </c>
      <c r="EM11" s="20">
        <v>600018496</v>
      </c>
      <c r="EN11" s="20">
        <v>0</v>
      </c>
      <c r="EO11" s="20">
        <v>1111397603</v>
      </c>
      <c r="EP11" s="20">
        <v>84988848</v>
      </c>
      <c r="EQ11" s="20">
        <v>117103550</v>
      </c>
      <c r="ER11" s="20">
        <v>523974614</v>
      </c>
      <c r="ES11" s="20">
        <v>517155473</v>
      </c>
      <c r="ET11" s="20">
        <v>0</v>
      </c>
      <c r="EU11" s="20">
        <v>22201716</v>
      </c>
      <c r="EV11" s="20">
        <v>0</v>
      </c>
      <c r="EW11" s="20">
        <v>0</v>
      </c>
      <c r="EX11" s="20">
        <v>3401187</v>
      </c>
      <c r="EY11" s="20">
        <v>11658641</v>
      </c>
      <c r="EZ11" s="20">
        <v>1203746551</v>
      </c>
      <c r="FA11" s="20">
        <v>0</v>
      </c>
      <c r="FB11" s="20">
        <v>0</v>
      </c>
      <c r="FC11" s="20">
        <v>185767423</v>
      </c>
      <c r="FD11" s="20">
        <v>138739092</v>
      </c>
      <c r="FE11" s="20">
        <v>75356240</v>
      </c>
      <c r="FF11" s="20">
        <v>133699789</v>
      </c>
      <c r="FG11" s="20">
        <v>62244938</v>
      </c>
      <c r="FH11" s="20">
        <v>0</v>
      </c>
      <c r="FI11" s="20">
        <v>18799683</v>
      </c>
      <c r="FJ11" s="20">
        <v>0</v>
      </c>
      <c r="FK11" s="20">
        <v>123908704</v>
      </c>
      <c r="FL11" s="20">
        <v>170469660</v>
      </c>
      <c r="FM11" s="20">
        <v>0</v>
      </c>
      <c r="FN11" s="20">
        <v>0</v>
      </c>
      <c r="FO11" s="20" t="s">
        <v>69</v>
      </c>
      <c r="FP11" s="20">
        <v>0</v>
      </c>
      <c r="FQ11" s="20" t="s">
        <v>149</v>
      </c>
      <c r="FR11" s="20" t="s">
        <v>69</v>
      </c>
      <c r="FS11" s="20">
        <v>0</v>
      </c>
      <c r="FT11" s="20">
        <v>0</v>
      </c>
      <c r="FU11" s="20">
        <v>0</v>
      </c>
      <c r="FV11" s="20" t="s">
        <v>69</v>
      </c>
      <c r="FW11" s="20">
        <v>54314293</v>
      </c>
      <c r="FX11" s="20" t="s">
        <v>69</v>
      </c>
      <c r="FY11" s="20" t="s">
        <v>69</v>
      </c>
      <c r="FZ11" s="20" t="s">
        <v>69</v>
      </c>
      <c r="GA11" s="20" t="s">
        <v>149</v>
      </c>
      <c r="GB11" s="20" t="s">
        <v>69</v>
      </c>
      <c r="GC11" s="20" t="s">
        <v>69</v>
      </c>
      <c r="GD11" s="20">
        <v>0</v>
      </c>
      <c r="GE11" s="20" t="s">
        <v>110</v>
      </c>
      <c r="GF11" s="20" t="s">
        <v>69</v>
      </c>
      <c r="GG11" s="20">
        <v>0</v>
      </c>
      <c r="GH11" s="20">
        <v>0</v>
      </c>
      <c r="GI11" s="20" t="s">
        <v>149</v>
      </c>
    </row>
    <row r="12" spans="1:191" ht="17.25" customHeight="1">
      <c r="A12" s="103"/>
      <c r="B12" s="24" t="s">
        <v>80</v>
      </c>
      <c r="C12" s="21" t="s">
        <v>36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 t="s">
        <v>110</v>
      </c>
      <c r="L12" s="20">
        <v>0</v>
      </c>
      <c r="M12" s="20">
        <v>0</v>
      </c>
      <c r="N12" s="20" t="s">
        <v>110</v>
      </c>
      <c r="O12" s="20">
        <v>37789918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 t="s">
        <v>110</v>
      </c>
      <c r="V12" s="20">
        <v>0</v>
      </c>
      <c r="W12" s="20" t="s">
        <v>148</v>
      </c>
      <c r="X12" s="20">
        <v>8909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 t="s">
        <v>128</v>
      </c>
      <c r="AO12" s="20">
        <v>0</v>
      </c>
      <c r="AP12" s="20">
        <v>0</v>
      </c>
      <c r="AQ12" s="20">
        <v>0</v>
      </c>
      <c r="AR12" s="20" t="s">
        <v>110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 t="s">
        <v>128</v>
      </c>
      <c r="AZ12" s="20">
        <v>0</v>
      </c>
      <c r="BA12" s="20">
        <v>2246919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10111137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 t="s">
        <v>128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 t="s">
        <v>69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 t="s">
        <v>110</v>
      </c>
      <c r="CS12" s="20">
        <v>0</v>
      </c>
      <c r="CT12" s="20">
        <v>0</v>
      </c>
      <c r="CU12" s="20">
        <v>0</v>
      </c>
      <c r="CV12" s="20">
        <v>0</v>
      </c>
      <c r="CW12" s="20">
        <v>0</v>
      </c>
      <c r="CX12" s="20">
        <v>0</v>
      </c>
      <c r="CY12" s="20">
        <v>0</v>
      </c>
      <c r="CZ12" s="20">
        <v>0</v>
      </c>
      <c r="DA12" s="20">
        <v>0</v>
      </c>
      <c r="DB12" s="20">
        <v>0</v>
      </c>
      <c r="DC12" s="20">
        <v>0</v>
      </c>
      <c r="DD12" s="20">
        <v>0</v>
      </c>
      <c r="DE12" s="20">
        <v>0</v>
      </c>
      <c r="DF12" s="20">
        <v>0</v>
      </c>
      <c r="DG12" s="20">
        <v>0</v>
      </c>
      <c r="DH12" s="20">
        <v>0</v>
      </c>
      <c r="DI12" s="20">
        <v>0</v>
      </c>
      <c r="DJ12" s="20">
        <v>0</v>
      </c>
      <c r="DK12" s="20">
        <v>0</v>
      </c>
      <c r="DL12" s="20">
        <v>0</v>
      </c>
      <c r="DM12" s="20">
        <v>0</v>
      </c>
      <c r="DN12" s="20">
        <v>0</v>
      </c>
      <c r="DO12" s="20">
        <v>0</v>
      </c>
      <c r="DP12" s="20">
        <v>0</v>
      </c>
      <c r="DQ12" s="20">
        <v>0</v>
      </c>
      <c r="DR12" s="20">
        <v>0</v>
      </c>
      <c r="DS12" s="20">
        <v>0</v>
      </c>
      <c r="DT12" s="20">
        <v>0</v>
      </c>
      <c r="DU12" s="20">
        <v>0</v>
      </c>
      <c r="DV12" s="20">
        <v>0</v>
      </c>
      <c r="DW12" s="20">
        <v>0</v>
      </c>
      <c r="DX12" s="20">
        <v>0</v>
      </c>
      <c r="DY12" s="20">
        <v>0</v>
      </c>
      <c r="DZ12" s="20">
        <v>0</v>
      </c>
      <c r="EA12" s="20">
        <v>0</v>
      </c>
      <c r="EB12" s="20">
        <v>0</v>
      </c>
      <c r="EC12" s="20">
        <v>0</v>
      </c>
      <c r="ED12" s="20">
        <v>0</v>
      </c>
      <c r="EE12" s="20">
        <v>0</v>
      </c>
      <c r="EF12" s="20">
        <v>0</v>
      </c>
      <c r="EG12" s="20">
        <v>0</v>
      </c>
      <c r="EH12" s="20">
        <v>0</v>
      </c>
      <c r="EI12" s="20">
        <v>0</v>
      </c>
      <c r="EJ12" s="20">
        <v>0</v>
      </c>
      <c r="EK12" s="20">
        <v>0</v>
      </c>
      <c r="EL12" s="20" t="s">
        <v>69</v>
      </c>
      <c r="EM12" s="20">
        <v>0</v>
      </c>
      <c r="EN12" s="20">
        <v>0</v>
      </c>
      <c r="EO12" s="20">
        <v>0</v>
      </c>
      <c r="EP12" s="20">
        <v>0</v>
      </c>
      <c r="EQ12" s="20">
        <v>0</v>
      </c>
      <c r="ER12" s="20">
        <v>0</v>
      </c>
      <c r="ES12" s="20">
        <v>0</v>
      </c>
      <c r="ET12" s="20">
        <v>0</v>
      </c>
      <c r="EU12" s="20">
        <v>0</v>
      </c>
      <c r="EV12" s="20">
        <v>0</v>
      </c>
      <c r="EW12" s="20">
        <v>0</v>
      </c>
      <c r="EX12" s="20">
        <v>0</v>
      </c>
      <c r="EY12" s="20">
        <v>0</v>
      </c>
      <c r="EZ12" s="20">
        <v>0</v>
      </c>
      <c r="FA12" s="20">
        <v>0</v>
      </c>
      <c r="FB12" s="20">
        <v>0</v>
      </c>
      <c r="FC12" s="20">
        <v>0</v>
      </c>
      <c r="FD12" s="20">
        <v>0</v>
      </c>
      <c r="FE12" s="20">
        <v>0</v>
      </c>
      <c r="FF12" s="20">
        <v>0</v>
      </c>
      <c r="FG12" s="20">
        <v>0</v>
      </c>
      <c r="FH12" s="20">
        <v>0</v>
      </c>
      <c r="FI12" s="20">
        <v>0</v>
      </c>
      <c r="FJ12" s="20">
        <v>0</v>
      </c>
      <c r="FK12" s="20">
        <v>0</v>
      </c>
      <c r="FL12" s="20">
        <v>0</v>
      </c>
      <c r="FM12" s="20">
        <v>0</v>
      </c>
      <c r="FN12" s="20">
        <v>0</v>
      </c>
      <c r="FO12" s="20" t="s">
        <v>69</v>
      </c>
      <c r="FP12" s="20">
        <v>0</v>
      </c>
      <c r="FQ12" s="20" t="s">
        <v>149</v>
      </c>
      <c r="FR12" s="20" t="s">
        <v>69</v>
      </c>
      <c r="FS12" s="20">
        <v>0</v>
      </c>
      <c r="FT12" s="20">
        <v>0</v>
      </c>
      <c r="FU12" s="20">
        <v>0</v>
      </c>
      <c r="FV12" s="20" t="s">
        <v>69</v>
      </c>
      <c r="FW12" s="20">
        <v>0</v>
      </c>
      <c r="FX12" s="20" t="s">
        <v>69</v>
      </c>
      <c r="FY12" s="20" t="s">
        <v>69</v>
      </c>
      <c r="FZ12" s="20" t="s">
        <v>69</v>
      </c>
      <c r="GA12" s="20" t="s">
        <v>149</v>
      </c>
      <c r="GB12" s="20" t="s">
        <v>69</v>
      </c>
      <c r="GC12" s="20" t="s">
        <v>69</v>
      </c>
      <c r="GD12" s="20">
        <v>0</v>
      </c>
      <c r="GE12" s="20" t="s">
        <v>110</v>
      </c>
      <c r="GF12" s="20" t="s">
        <v>69</v>
      </c>
      <c r="GG12" s="20">
        <v>0</v>
      </c>
      <c r="GH12" s="20">
        <v>0</v>
      </c>
      <c r="GI12" s="20" t="s">
        <v>149</v>
      </c>
    </row>
    <row r="13" spans="1:191" ht="17.25" customHeight="1">
      <c r="A13" s="103"/>
      <c r="B13" s="24" t="s">
        <v>81</v>
      </c>
      <c r="C13" s="21" t="s">
        <v>37</v>
      </c>
      <c r="D13" s="20">
        <v>0</v>
      </c>
      <c r="E13" s="20">
        <v>100654000</v>
      </c>
      <c r="F13" s="20">
        <v>0</v>
      </c>
      <c r="G13" s="20">
        <v>630000</v>
      </c>
      <c r="H13" s="20">
        <v>0</v>
      </c>
      <c r="I13" s="20">
        <v>4610000</v>
      </c>
      <c r="J13" s="20">
        <v>1459000</v>
      </c>
      <c r="K13" s="20" t="s">
        <v>110</v>
      </c>
      <c r="L13" s="20">
        <v>93761000</v>
      </c>
      <c r="M13" s="20">
        <v>0</v>
      </c>
      <c r="N13" s="20" t="s">
        <v>110</v>
      </c>
      <c r="O13" s="20">
        <v>8242000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 t="s">
        <v>110</v>
      </c>
      <c r="V13" s="20">
        <v>35063000</v>
      </c>
      <c r="W13" s="20" t="s">
        <v>148</v>
      </c>
      <c r="X13" s="20">
        <v>0</v>
      </c>
      <c r="Y13" s="20">
        <v>25290000</v>
      </c>
      <c r="Z13" s="20">
        <v>0</v>
      </c>
      <c r="AA13" s="20">
        <v>0</v>
      </c>
      <c r="AB13" s="20">
        <v>44517000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30893000</v>
      </c>
      <c r="AM13" s="20">
        <v>0</v>
      </c>
      <c r="AN13" s="20" t="s">
        <v>128</v>
      </c>
      <c r="AO13" s="20">
        <v>0</v>
      </c>
      <c r="AP13" s="20">
        <v>0</v>
      </c>
      <c r="AQ13" s="20">
        <v>0</v>
      </c>
      <c r="AR13" s="20" t="s">
        <v>110</v>
      </c>
      <c r="AS13" s="20">
        <v>1728000</v>
      </c>
      <c r="AT13" s="20">
        <v>0</v>
      </c>
      <c r="AU13" s="20">
        <v>0</v>
      </c>
      <c r="AV13" s="20">
        <v>0</v>
      </c>
      <c r="AW13" s="20">
        <v>0</v>
      </c>
      <c r="AX13" s="20">
        <v>10113000</v>
      </c>
      <c r="AY13" s="20" t="s">
        <v>128</v>
      </c>
      <c r="AZ13" s="20">
        <v>0</v>
      </c>
      <c r="BA13" s="20">
        <v>9520000</v>
      </c>
      <c r="BB13" s="20">
        <v>0</v>
      </c>
      <c r="BC13" s="20">
        <v>0</v>
      </c>
      <c r="BD13" s="20">
        <v>9153000</v>
      </c>
      <c r="BE13" s="20">
        <v>0</v>
      </c>
      <c r="BF13" s="20">
        <v>9948000</v>
      </c>
      <c r="BG13" s="20">
        <v>0</v>
      </c>
      <c r="BH13" s="20">
        <v>0</v>
      </c>
      <c r="BI13" s="20">
        <v>0</v>
      </c>
      <c r="BJ13" s="20">
        <v>8882000</v>
      </c>
      <c r="BK13" s="20">
        <v>0</v>
      </c>
      <c r="BL13" s="20">
        <v>0</v>
      </c>
      <c r="BM13" s="20">
        <v>0</v>
      </c>
      <c r="BN13" s="20">
        <v>3130000</v>
      </c>
      <c r="BO13" s="20">
        <v>0</v>
      </c>
      <c r="BP13" s="20">
        <v>0</v>
      </c>
      <c r="BQ13" s="20">
        <v>0</v>
      </c>
      <c r="BR13" s="20" t="s">
        <v>128</v>
      </c>
      <c r="BS13" s="20">
        <v>18480000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0</v>
      </c>
      <c r="BZ13" s="20">
        <v>0</v>
      </c>
      <c r="CA13" s="20">
        <v>0</v>
      </c>
      <c r="CB13" s="20">
        <v>0</v>
      </c>
      <c r="CC13" s="20">
        <v>0</v>
      </c>
      <c r="CD13" s="20">
        <v>0</v>
      </c>
      <c r="CE13" s="20">
        <v>2508000</v>
      </c>
      <c r="CF13" s="20">
        <v>0</v>
      </c>
      <c r="CG13" s="20" t="s">
        <v>69</v>
      </c>
      <c r="CH13" s="20">
        <v>3762000</v>
      </c>
      <c r="CI13" s="20">
        <v>0</v>
      </c>
      <c r="CJ13" s="20">
        <v>0</v>
      </c>
      <c r="CK13" s="20">
        <v>0</v>
      </c>
      <c r="CL13" s="20">
        <v>16543000</v>
      </c>
      <c r="CM13" s="20">
        <v>0</v>
      </c>
      <c r="CN13" s="20">
        <v>0</v>
      </c>
      <c r="CO13" s="20">
        <v>0</v>
      </c>
      <c r="CP13" s="20">
        <v>0</v>
      </c>
      <c r="CQ13" s="20">
        <v>0</v>
      </c>
      <c r="CR13" s="20" t="s">
        <v>110</v>
      </c>
      <c r="CS13" s="20">
        <v>0</v>
      </c>
      <c r="CT13" s="20">
        <v>0</v>
      </c>
      <c r="CU13" s="20">
        <v>0</v>
      </c>
      <c r="CV13" s="20">
        <v>0</v>
      </c>
      <c r="CW13" s="20">
        <v>0</v>
      </c>
      <c r="CX13" s="20">
        <v>0</v>
      </c>
      <c r="CY13" s="20">
        <v>0</v>
      </c>
      <c r="CZ13" s="20">
        <v>0</v>
      </c>
      <c r="DA13" s="20">
        <v>0</v>
      </c>
      <c r="DB13" s="20">
        <v>0</v>
      </c>
      <c r="DC13" s="20">
        <v>0</v>
      </c>
      <c r="DD13" s="20">
        <v>0</v>
      </c>
      <c r="DE13" s="20">
        <v>0</v>
      </c>
      <c r="DF13" s="20">
        <v>11650000</v>
      </c>
      <c r="DG13" s="20">
        <v>0</v>
      </c>
      <c r="DH13" s="20">
        <v>0</v>
      </c>
      <c r="DI13" s="20">
        <v>0</v>
      </c>
      <c r="DJ13" s="20">
        <v>0</v>
      </c>
      <c r="DK13" s="20">
        <v>0</v>
      </c>
      <c r="DL13" s="20">
        <v>9040000</v>
      </c>
      <c r="DM13" s="20">
        <v>0</v>
      </c>
      <c r="DN13" s="20">
        <v>0</v>
      </c>
      <c r="DO13" s="20">
        <v>720000</v>
      </c>
      <c r="DP13" s="20">
        <v>0</v>
      </c>
      <c r="DQ13" s="20">
        <v>17556000</v>
      </c>
      <c r="DR13" s="20">
        <v>1248000</v>
      </c>
      <c r="DS13" s="20">
        <v>0</v>
      </c>
      <c r="DT13" s="20">
        <v>0</v>
      </c>
      <c r="DU13" s="20">
        <v>0</v>
      </c>
      <c r="DV13" s="20">
        <v>1080000</v>
      </c>
      <c r="DW13" s="20">
        <v>0</v>
      </c>
      <c r="DX13" s="20">
        <v>3762000</v>
      </c>
      <c r="DY13" s="20">
        <v>6636000</v>
      </c>
      <c r="DZ13" s="20">
        <v>0</v>
      </c>
      <c r="EA13" s="20">
        <v>0</v>
      </c>
      <c r="EB13" s="20">
        <v>0</v>
      </c>
      <c r="EC13" s="20">
        <v>11019000</v>
      </c>
      <c r="ED13" s="20">
        <v>0</v>
      </c>
      <c r="EE13" s="20">
        <v>7520000</v>
      </c>
      <c r="EF13" s="20">
        <v>0</v>
      </c>
      <c r="EG13" s="20">
        <v>13167000</v>
      </c>
      <c r="EH13" s="20">
        <v>2508000</v>
      </c>
      <c r="EI13" s="20">
        <v>0</v>
      </c>
      <c r="EJ13" s="20">
        <v>0</v>
      </c>
      <c r="EK13" s="20">
        <v>9024000</v>
      </c>
      <c r="EL13" s="20" t="s">
        <v>69</v>
      </c>
      <c r="EM13" s="20">
        <v>88836000</v>
      </c>
      <c r="EN13" s="20">
        <v>0</v>
      </c>
      <c r="EO13" s="20">
        <v>1672000</v>
      </c>
      <c r="EP13" s="20">
        <v>0</v>
      </c>
      <c r="EQ13" s="20">
        <v>16652000</v>
      </c>
      <c r="ER13" s="20">
        <v>360000</v>
      </c>
      <c r="ES13" s="20">
        <v>0</v>
      </c>
      <c r="ET13" s="20">
        <v>0</v>
      </c>
      <c r="EU13" s="20">
        <v>0</v>
      </c>
      <c r="EV13" s="20">
        <v>0</v>
      </c>
      <c r="EW13" s="20">
        <v>0</v>
      </c>
      <c r="EX13" s="20">
        <v>0</v>
      </c>
      <c r="EY13" s="20">
        <v>0</v>
      </c>
      <c r="EZ13" s="20">
        <v>967000</v>
      </c>
      <c r="FA13" s="20">
        <v>0</v>
      </c>
      <c r="FB13" s="20">
        <v>0</v>
      </c>
      <c r="FC13" s="20">
        <v>15420000</v>
      </c>
      <c r="FD13" s="20">
        <v>0</v>
      </c>
      <c r="FE13" s="20">
        <v>8388000</v>
      </c>
      <c r="FF13" s="20">
        <v>2508000</v>
      </c>
      <c r="FG13" s="20">
        <v>0</v>
      </c>
      <c r="FH13" s="20">
        <v>0</v>
      </c>
      <c r="FI13" s="20">
        <v>0</v>
      </c>
      <c r="FJ13" s="20">
        <v>0</v>
      </c>
      <c r="FK13" s="20">
        <v>0</v>
      </c>
      <c r="FL13" s="20">
        <v>17764000</v>
      </c>
      <c r="FM13" s="20">
        <v>0</v>
      </c>
      <c r="FN13" s="20">
        <v>0</v>
      </c>
      <c r="FO13" s="20" t="s">
        <v>69</v>
      </c>
      <c r="FP13" s="20">
        <v>0</v>
      </c>
      <c r="FQ13" s="20" t="s">
        <v>149</v>
      </c>
      <c r="FR13" s="20" t="s">
        <v>69</v>
      </c>
      <c r="FS13" s="20">
        <v>0</v>
      </c>
      <c r="FT13" s="20">
        <v>0</v>
      </c>
      <c r="FU13" s="20">
        <v>0</v>
      </c>
      <c r="FV13" s="20" t="s">
        <v>69</v>
      </c>
      <c r="FW13" s="20">
        <v>0</v>
      </c>
      <c r="FX13" s="20" t="s">
        <v>69</v>
      </c>
      <c r="FY13" s="20" t="s">
        <v>69</v>
      </c>
      <c r="FZ13" s="20" t="s">
        <v>69</v>
      </c>
      <c r="GA13" s="20" t="s">
        <v>149</v>
      </c>
      <c r="GB13" s="20" t="s">
        <v>69</v>
      </c>
      <c r="GC13" s="20" t="s">
        <v>69</v>
      </c>
      <c r="GD13" s="20">
        <v>0</v>
      </c>
      <c r="GE13" s="20" t="s">
        <v>110</v>
      </c>
      <c r="GF13" s="20" t="s">
        <v>69</v>
      </c>
      <c r="GG13" s="20">
        <v>0</v>
      </c>
      <c r="GH13" s="20">
        <v>0</v>
      </c>
      <c r="GI13" s="20" t="s">
        <v>149</v>
      </c>
    </row>
    <row r="14" spans="1:191" ht="17.25" customHeight="1">
      <c r="A14" s="103"/>
      <c r="B14" s="24" t="s">
        <v>82</v>
      </c>
      <c r="C14" s="21" t="s">
        <v>39</v>
      </c>
      <c r="D14" s="20">
        <v>6888000</v>
      </c>
      <c r="E14" s="20">
        <v>290516000</v>
      </c>
      <c r="F14" s="20">
        <v>1700000</v>
      </c>
      <c r="G14" s="20">
        <v>8263200</v>
      </c>
      <c r="H14" s="20">
        <v>0</v>
      </c>
      <c r="I14" s="20">
        <v>5274000</v>
      </c>
      <c r="J14" s="20">
        <v>31094800</v>
      </c>
      <c r="K14" s="20" t="s">
        <v>110</v>
      </c>
      <c r="L14" s="20">
        <v>0</v>
      </c>
      <c r="M14" s="20">
        <v>0</v>
      </c>
      <c r="N14" s="20" t="s">
        <v>110</v>
      </c>
      <c r="O14" s="20">
        <v>0</v>
      </c>
      <c r="P14" s="20">
        <v>10800000</v>
      </c>
      <c r="Q14" s="20">
        <v>0</v>
      </c>
      <c r="R14" s="20">
        <v>0</v>
      </c>
      <c r="S14" s="20">
        <v>0</v>
      </c>
      <c r="T14" s="20">
        <v>50312700</v>
      </c>
      <c r="U14" s="20" t="s">
        <v>110</v>
      </c>
      <c r="V14" s="20">
        <v>77100000</v>
      </c>
      <c r="W14" s="20" t="s">
        <v>148</v>
      </c>
      <c r="X14" s="20">
        <v>10963300</v>
      </c>
      <c r="Y14" s="20">
        <v>57503040</v>
      </c>
      <c r="Z14" s="20">
        <v>0</v>
      </c>
      <c r="AA14" s="20">
        <v>31634530</v>
      </c>
      <c r="AB14" s="20">
        <v>125150000</v>
      </c>
      <c r="AC14" s="20">
        <v>0</v>
      </c>
      <c r="AD14" s="20">
        <v>21855220</v>
      </c>
      <c r="AE14" s="20">
        <v>8100000</v>
      </c>
      <c r="AF14" s="20">
        <v>0</v>
      </c>
      <c r="AG14" s="20">
        <v>34901420</v>
      </c>
      <c r="AH14" s="20">
        <v>0</v>
      </c>
      <c r="AI14" s="20">
        <v>0</v>
      </c>
      <c r="AJ14" s="20">
        <v>0</v>
      </c>
      <c r="AK14" s="20">
        <v>0</v>
      </c>
      <c r="AL14" s="20">
        <v>135163540</v>
      </c>
      <c r="AM14" s="20">
        <v>0</v>
      </c>
      <c r="AN14" s="20" t="s">
        <v>128</v>
      </c>
      <c r="AO14" s="20">
        <v>50315940</v>
      </c>
      <c r="AP14" s="20">
        <v>0</v>
      </c>
      <c r="AQ14" s="20">
        <v>0</v>
      </c>
      <c r="AR14" s="20" t="s">
        <v>110</v>
      </c>
      <c r="AS14" s="20">
        <v>1608181</v>
      </c>
      <c r="AT14" s="20">
        <v>3600000</v>
      </c>
      <c r="AU14" s="20">
        <v>0</v>
      </c>
      <c r="AV14" s="20">
        <v>0</v>
      </c>
      <c r="AW14" s="20">
        <v>0</v>
      </c>
      <c r="AX14" s="20">
        <v>17645150</v>
      </c>
      <c r="AY14" s="20" t="s">
        <v>128</v>
      </c>
      <c r="AZ14" s="20">
        <v>27899460</v>
      </c>
      <c r="BA14" s="20">
        <v>45441040</v>
      </c>
      <c r="BB14" s="20">
        <v>24754410</v>
      </c>
      <c r="BC14" s="20">
        <v>0</v>
      </c>
      <c r="BD14" s="20">
        <v>73153410</v>
      </c>
      <c r="BE14" s="20">
        <v>0</v>
      </c>
      <c r="BF14" s="20">
        <v>72345645</v>
      </c>
      <c r="BG14" s="20">
        <v>3120000</v>
      </c>
      <c r="BH14" s="20">
        <v>0</v>
      </c>
      <c r="BI14" s="20">
        <v>14800060</v>
      </c>
      <c r="BJ14" s="20">
        <v>36203390</v>
      </c>
      <c r="BK14" s="20">
        <v>0</v>
      </c>
      <c r="BL14" s="20">
        <v>0</v>
      </c>
      <c r="BM14" s="20">
        <v>0</v>
      </c>
      <c r="BN14" s="20">
        <v>65550666</v>
      </c>
      <c r="BO14" s="20">
        <v>12133620</v>
      </c>
      <c r="BP14" s="20">
        <v>0</v>
      </c>
      <c r="BQ14" s="20">
        <v>0</v>
      </c>
      <c r="BR14" s="20" t="s">
        <v>128</v>
      </c>
      <c r="BS14" s="20">
        <v>3543110</v>
      </c>
      <c r="BT14" s="20">
        <v>0</v>
      </c>
      <c r="BU14" s="20">
        <v>0</v>
      </c>
      <c r="BV14" s="20">
        <v>2264200</v>
      </c>
      <c r="BW14" s="20">
        <v>84109270</v>
      </c>
      <c r="BX14" s="20">
        <v>18336770</v>
      </c>
      <c r="BY14" s="20">
        <v>0</v>
      </c>
      <c r="BZ14" s="20">
        <v>5193710</v>
      </c>
      <c r="CA14" s="20">
        <v>0</v>
      </c>
      <c r="CB14" s="20">
        <v>0</v>
      </c>
      <c r="CC14" s="20">
        <v>4350645</v>
      </c>
      <c r="CD14" s="20">
        <v>0</v>
      </c>
      <c r="CE14" s="20">
        <v>1500000</v>
      </c>
      <c r="CF14" s="20">
        <v>8830000</v>
      </c>
      <c r="CG14" s="20" t="s">
        <v>69</v>
      </c>
      <c r="CH14" s="20">
        <v>0</v>
      </c>
      <c r="CI14" s="20">
        <v>0</v>
      </c>
      <c r="CJ14" s="20">
        <v>0</v>
      </c>
      <c r="CK14" s="20">
        <v>0</v>
      </c>
      <c r="CL14" s="20">
        <v>58745420</v>
      </c>
      <c r="CM14" s="20">
        <v>0</v>
      </c>
      <c r="CN14" s="20">
        <v>0</v>
      </c>
      <c r="CO14" s="20">
        <v>64027160</v>
      </c>
      <c r="CP14" s="20">
        <v>9600000</v>
      </c>
      <c r="CQ14" s="20">
        <v>5501540</v>
      </c>
      <c r="CR14" s="20" t="s">
        <v>110</v>
      </c>
      <c r="CS14" s="20">
        <v>30960000</v>
      </c>
      <c r="CT14" s="20">
        <v>0</v>
      </c>
      <c r="CU14" s="20">
        <v>0</v>
      </c>
      <c r="CV14" s="20">
        <v>0</v>
      </c>
      <c r="CW14" s="20">
        <v>0</v>
      </c>
      <c r="CX14" s="20">
        <v>0</v>
      </c>
      <c r="CY14" s="20">
        <v>0</v>
      </c>
      <c r="CZ14" s="20">
        <v>0</v>
      </c>
      <c r="DA14" s="20">
        <v>38400000</v>
      </c>
      <c r="DB14" s="20">
        <v>153572072</v>
      </c>
      <c r="DC14" s="20">
        <v>0</v>
      </c>
      <c r="DD14" s="20">
        <v>0</v>
      </c>
      <c r="DE14" s="20">
        <v>34340280</v>
      </c>
      <c r="DF14" s="20">
        <v>25600000</v>
      </c>
      <c r="DG14" s="20">
        <v>0</v>
      </c>
      <c r="DH14" s="20">
        <v>0</v>
      </c>
      <c r="DI14" s="20">
        <v>11200000</v>
      </c>
      <c r="DJ14" s="20">
        <v>128199980</v>
      </c>
      <c r="DK14" s="20">
        <v>0</v>
      </c>
      <c r="DL14" s="20">
        <v>157512540</v>
      </c>
      <c r="DM14" s="20">
        <v>0</v>
      </c>
      <c r="DN14" s="20">
        <v>138576980</v>
      </c>
      <c r="DO14" s="20">
        <v>4474440</v>
      </c>
      <c r="DP14" s="20">
        <v>26867660</v>
      </c>
      <c r="DQ14" s="20">
        <v>76464280</v>
      </c>
      <c r="DR14" s="20">
        <v>7110000</v>
      </c>
      <c r="DS14" s="20">
        <v>0</v>
      </c>
      <c r="DT14" s="20">
        <v>94992300</v>
      </c>
      <c r="DU14" s="20">
        <v>29132710</v>
      </c>
      <c r="DV14" s="20">
        <v>25199580</v>
      </c>
      <c r="DW14" s="20">
        <v>0</v>
      </c>
      <c r="DX14" s="20">
        <v>126575350</v>
      </c>
      <c r="DY14" s="20">
        <v>54078430</v>
      </c>
      <c r="DZ14" s="20">
        <v>88692480</v>
      </c>
      <c r="EA14" s="20">
        <v>18480000</v>
      </c>
      <c r="EB14" s="20">
        <v>0</v>
      </c>
      <c r="EC14" s="20">
        <v>100144820</v>
      </c>
      <c r="ED14" s="20">
        <v>0</v>
      </c>
      <c r="EE14" s="20">
        <v>13118000</v>
      </c>
      <c r="EF14" s="20">
        <v>14591760</v>
      </c>
      <c r="EG14" s="20">
        <v>79566430</v>
      </c>
      <c r="EH14" s="20">
        <v>0</v>
      </c>
      <c r="EI14" s="20">
        <v>0</v>
      </c>
      <c r="EJ14" s="20">
        <v>78611690</v>
      </c>
      <c r="EK14" s="20">
        <v>32238000</v>
      </c>
      <c r="EL14" s="20" t="s">
        <v>69</v>
      </c>
      <c r="EM14" s="20">
        <v>17529030</v>
      </c>
      <c r="EN14" s="20">
        <v>0</v>
      </c>
      <c r="EO14" s="20">
        <v>66672880</v>
      </c>
      <c r="EP14" s="20">
        <v>109430760</v>
      </c>
      <c r="EQ14" s="20">
        <v>52112350</v>
      </c>
      <c r="ER14" s="20">
        <v>0</v>
      </c>
      <c r="ES14" s="20">
        <v>0</v>
      </c>
      <c r="ET14" s="20">
        <v>0</v>
      </c>
      <c r="EU14" s="20">
        <v>0</v>
      </c>
      <c r="EV14" s="20">
        <v>0</v>
      </c>
      <c r="EW14" s="20">
        <v>0</v>
      </c>
      <c r="EX14" s="20">
        <v>0</v>
      </c>
      <c r="EY14" s="20">
        <v>31021866</v>
      </c>
      <c r="EZ14" s="20">
        <v>0</v>
      </c>
      <c r="FA14" s="20">
        <v>0</v>
      </c>
      <c r="FB14" s="20">
        <v>0</v>
      </c>
      <c r="FC14" s="20">
        <v>31637684</v>
      </c>
      <c r="FD14" s="20">
        <v>63960370</v>
      </c>
      <c r="FE14" s="20">
        <v>16319672</v>
      </c>
      <c r="FF14" s="20">
        <v>11065000</v>
      </c>
      <c r="FG14" s="20">
        <v>62069920</v>
      </c>
      <c r="FH14" s="20">
        <v>0</v>
      </c>
      <c r="FI14" s="20">
        <v>66003840</v>
      </c>
      <c r="FJ14" s="20">
        <v>0</v>
      </c>
      <c r="FK14" s="20">
        <v>14704470</v>
      </c>
      <c r="FL14" s="20">
        <v>72528000</v>
      </c>
      <c r="FM14" s="20">
        <v>0</v>
      </c>
      <c r="FN14" s="20">
        <v>0</v>
      </c>
      <c r="FO14" s="20" t="s">
        <v>69</v>
      </c>
      <c r="FP14" s="20">
        <v>0</v>
      </c>
      <c r="FQ14" s="20" t="s">
        <v>149</v>
      </c>
      <c r="FR14" s="20" t="s">
        <v>69</v>
      </c>
      <c r="FS14" s="20">
        <v>0</v>
      </c>
      <c r="FT14" s="20">
        <v>0</v>
      </c>
      <c r="FU14" s="20">
        <v>0</v>
      </c>
      <c r="FV14" s="20" t="s">
        <v>69</v>
      </c>
      <c r="FW14" s="20">
        <v>0</v>
      </c>
      <c r="FX14" s="20" t="s">
        <v>69</v>
      </c>
      <c r="FY14" s="20" t="s">
        <v>69</v>
      </c>
      <c r="FZ14" s="20" t="s">
        <v>69</v>
      </c>
      <c r="GA14" s="20" t="s">
        <v>149</v>
      </c>
      <c r="GB14" s="20" t="s">
        <v>69</v>
      </c>
      <c r="GC14" s="20" t="s">
        <v>69</v>
      </c>
      <c r="GD14" s="20">
        <v>0</v>
      </c>
      <c r="GE14" s="20" t="s">
        <v>110</v>
      </c>
      <c r="GF14" s="20" t="s">
        <v>69</v>
      </c>
      <c r="GG14" s="20">
        <v>0</v>
      </c>
      <c r="GH14" s="20">
        <v>0</v>
      </c>
      <c r="GI14" s="20" t="s">
        <v>149</v>
      </c>
    </row>
    <row r="15" spans="1:191" ht="17.25" customHeight="1">
      <c r="A15" s="103"/>
      <c r="B15" s="24" t="s">
        <v>85</v>
      </c>
      <c r="C15" s="19" t="s">
        <v>41</v>
      </c>
      <c r="D15" s="20" t="s">
        <v>73</v>
      </c>
      <c r="E15" s="20" t="s">
        <v>73</v>
      </c>
      <c r="F15" s="20" t="s">
        <v>73</v>
      </c>
      <c r="G15" s="20" t="s">
        <v>73</v>
      </c>
      <c r="H15" s="20">
        <v>2043825</v>
      </c>
      <c r="I15" s="20" t="s">
        <v>73</v>
      </c>
      <c r="J15" s="20" t="s">
        <v>73</v>
      </c>
      <c r="K15" s="20" t="s">
        <v>110</v>
      </c>
      <c r="L15" s="20" t="s">
        <v>73</v>
      </c>
      <c r="M15" s="20" t="s">
        <v>73</v>
      </c>
      <c r="N15" s="20" t="s">
        <v>110</v>
      </c>
      <c r="O15" s="20"/>
      <c r="P15" s="20" t="s">
        <v>73</v>
      </c>
      <c r="Q15" s="20" t="s">
        <v>73</v>
      </c>
      <c r="R15" s="20" t="s">
        <v>73</v>
      </c>
      <c r="S15" s="20" t="s">
        <v>73</v>
      </c>
      <c r="T15" s="20" t="s">
        <v>73</v>
      </c>
      <c r="U15" s="20" t="s">
        <v>110</v>
      </c>
      <c r="V15" s="20" t="s">
        <v>73</v>
      </c>
      <c r="W15" s="20" t="s">
        <v>148</v>
      </c>
      <c r="X15" s="20" t="s">
        <v>73</v>
      </c>
      <c r="Y15" s="20" t="s">
        <v>73</v>
      </c>
      <c r="Z15" s="20" t="s">
        <v>73</v>
      </c>
      <c r="AA15" s="20" t="s">
        <v>73</v>
      </c>
      <c r="AB15" s="20"/>
      <c r="AC15" s="20" t="s">
        <v>73</v>
      </c>
      <c r="AD15" s="20" t="s">
        <v>73</v>
      </c>
      <c r="AE15" s="20">
        <v>993061356</v>
      </c>
      <c r="AF15" s="20">
        <v>67042597</v>
      </c>
      <c r="AG15" s="20" t="s">
        <v>73</v>
      </c>
      <c r="AH15" s="20" t="s">
        <v>73</v>
      </c>
      <c r="AI15" s="20">
        <v>145378149</v>
      </c>
      <c r="AJ15" s="20" t="s">
        <v>73</v>
      </c>
      <c r="AK15" s="20" t="s">
        <v>73</v>
      </c>
      <c r="AL15" s="20" t="s">
        <v>73</v>
      </c>
      <c r="AM15" s="20" t="s">
        <v>73</v>
      </c>
      <c r="AN15" s="20" t="s">
        <v>128</v>
      </c>
      <c r="AO15" s="20" t="s">
        <v>73</v>
      </c>
      <c r="AP15" s="20" t="s">
        <v>73</v>
      </c>
      <c r="AQ15" s="20" t="s">
        <v>73</v>
      </c>
      <c r="AR15" s="20" t="s">
        <v>110</v>
      </c>
      <c r="AS15" s="20">
        <v>96617156</v>
      </c>
      <c r="AT15" s="20" t="s">
        <v>73</v>
      </c>
      <c r="AU15" s="20" t="s">
        <v>73</v>
      </c>
      <c r="AV15" s="20" t="s">
        <v>73</v>
      </c>
      <c r="AW15" s="20" t="s">
        <v>73</v>
      </c>
      <c r="AX15" s="20" t="s">
        <v>73</v>
      </c>
      <c r="AY15" s="20" t="s">
        <v>128</v>
      </c>
      <c r="AZ15" s="20">
        <v>19344886</v>
      </c>
      <c r="BA15" s="20" t="s">
        <v>73</v>
      </c>
      <c r="BB15" s="20" t="s">
        <v>73</v>
      </c>
      <c r="BC15" s="20" t="s">
        <v>73</v>
      </c>
      <c r="BD15" s="20" t="s">
        <v>73</v>
      </c>
      <c r="BE15" s="20" t="s">
        <v>73</v>
      </c>
      <c r="BF15" s="20" t="s">
        <v>73</v>
      </c>
      <c r="BG15" s="20">
        <v>414465731</v>
      </c>
      <c r="BH15" s="20" t="s">
        <v>73</v>
      </c>
      <c r="BI15" s="20" t="s">
        <v>73</v>
      </c>
      <c r="BJ15" s="20" t="s">
        <v>73</v>
      </c>
      <c r="BK15" s="20" t="s">
        <v>73</v>
      </c>
      <c r="BL15" s="20">
        <v>188655000</v>
      </c>
      <c r="BM15" s="20" t="s">
        <v>73</v>
      </c>
      <c r="BN15" s="20" t="s">
        <v>73</v>
      </c>
      <c r="BO15" s="20" t="s">
        <v>73</v>
      </c>
      <c r="BP15" s="20" t="s">
        <v>73</v>
      </c>
      <c r="BQ15" s="20" t="s">
        <v>73</v>
      </c>
      <c r="BR15" s="20" t="s">
        <v>128</v>
      </c>
      <c r="BS15" s="20" t="s">
        <v>73</v>
      </c>
      <c r="BT15" s="20">
        <v>68938269</v>
      </c>
      <c r="BU15" s="20">
        <v>25887374</v>
      </c>
      <c r="BV15" s="20">
        <v>15166575</v>
      </c>
      <c r="BW15" s="20" t="s">
        <v>73</v>
      </c>
      <c r="BX15" s="20" t="s">
        <v>73</v>
      </c>
      <c r="BY15" s="20" t="s">
        <v>73</v>
      </c>
      <c r="BZ15" s="20" t="s">
        <v>73</v>
      </c>
      <c r="CA15" s="20" t="s">
        <v>73</v>
      </c>
      <c r="CB15" s="20" t="s">
        <v>73</v>
      </c>
      <c r="CC15" s="20">
        <v>12465236</v>
      </c>
      <c r="CD15" s="20" t="s">
        <v>73</v>
      </c>
      <c r="CE15" s="20">
        <v>208654649</v>
      </c>
      <c r="CF15" s="20" t="s">
        <v>73</v>
      </c>
      <c r="CG15" s="20" t="s">
        <v>69</v>
      </c>
      <c r="CH15" s="20" t="s">
        <v>73</v>
      </c>
      <c r="CI15" s="20" t="s">
        <v>73</v>
      </c>
      <c r="CJ15" s="20">
        <v>20788826</v>
      </c>
      <c r="CK15" s="20">
        <v>19668133</v>
      </c>
      <c r="CL15" s="20" t="s">
        <v>73</v>
      </c>
      <c r="CM15" s="20"/>
      <c r="CN15" s="20" t="s">
        <v>73</v>
      </c>
      <c r="CO15" s="20" t="s">
        <v>73</v>
      </c>
      <c r="CP15" s="20" t="s">
        <v>73</v>
      </c>
      <c r="CQ15" s="20" t="s">
        <v>73</v>
      </c>
      <c r="CR15" s="20" t="s">
        <v>110</v>
      </c>
      <c r="CS15" s="20" t="s">
        <v>73</v>
      </c>
      <c r="CT15" s="20" t="s">
        <v>73</v>
      </c>
      <c r="CU15" s="20" t="s">
        <v>73</v>
      </c>
      <c r="CV15" s="20" t="s">
        <v>73</v>
      </c>
      <c r="CW15" s="20" t="s">
        <v>73</v>
      </c>
      <c r="CX15" s="20" t="s">
        <v>73</v>
      </c>
      <c r="CY15" s="20" t="s">
        <v>73</v>
      </c>
      <c r="CZ15" s="20" t="s">
        <v>73</v>
      </c>
      <c r="DA15" s="20" t="s">
        <v>73</v>
      </c>
      <c r="DB15" s="20"/>
      <c r="DC15" s="20" t="s">
        <v>73</v>
      </c>
      <c r="DD15" s="20" t="s">
        <v>73</v>
      </c>
      <c r="DE15" s="20" t="s">
        <v>73</v>
      </c>
      <c r="DF15" s="20" t="s">
        <v>73</v>
      </c>
      <c r="DG15" s="20" t="s">
        <v>73</v>
      </c>
      <c r="DH15" s="20" t="s">
        <v>73</v>
      </c>
      <c r="DI15" s="20" t="s">
        <v>73</v>
      </c>
      <c r="DJ15" s="20" t="s">
        <v>73</v>
      </c>
      <c r="DK15" s="20" t="s">
        <v>73</v>
      </c>
      <c r="DL15" s="20" t="s">
        <v>73</v>
      </c>
      <c r="DM15" s="20" t="s">
        <v>73</v>
      </c>
      <c r="DN15" s="20" t="s">
        <v>73</v>
      </c>
      <c r="DO15" s="20" t="s">
        <v>73</v>
      </c>
      <c r="DP15" s="20" t="s">
        <v>73</v>
      </c>
      <c r="DQ15" s="20" t="s">
        <v>73</v>
      </c>
      <c r="DR15" s="20">
        <v>120906760</v>
      </c>
      <c r="DS15" s="20" t="s">
        <v>73</v>
      </c>
      <c r="DT15" s="20">
        <v>97172160</v>
      </c>
      <c r="DU15" s="20" t="s">
        <v>73</v>
      </c>
      <c r="DV15" s="20" t="s">
        <v>73</v>
      </c>
      <c r="DW15" s="20" t="s">
        <v>73</v>
      </c>
      <c r="DX15" s="20" t="s">
        <v>73</v>
      </c>
      <c r="DY15" s="20" t="s">
        <v>73</v>
      </c>
      <c r="DZ15" s="20" t="s">
        <v>73</v>
      </c>
      <c r="EA15" s="20" t="s">
        <v>73</v>
      </c>
      <c r="EB15" s="20" t="s">
        <v>73</v>
      </c>
      <c r="EC15" s="20" t="s">
        <v>73</v>
      </c>
      <c r="ED15" s="20" t="s">
        <v>73</v>
      </c>
      <c r="EE15" s="20" t="s">
        <v>73</v>
      </c>
      <c r="EF15" s="20">
        <v>68572788</v>
      </c>
      <c r="EG15" s="20" t="s">
        <v>73</v>
      </c>
      <c r="EH15" s="20" t="s">
        <v>73</v>
      </c>
      <c r="EI15" s="20" t="s">
        <v>73</v>
      </c>
      <c r="EJ15" s="20" t="s">
        <v>73</v>
      </c>
      <c r="EK15" s="20" t="s">
        <v>73</v>
      </c>
      <c r="EL15" s="20" t="s">
        <v>69</v>
      </c>
      <c r="EM15" s="20" t="s">
        <v>73</v>
      </c>
      <c r="EN15" s="20">
        <v>127977215</v>
      </c>
      <c r="EO15" s="20" t="s">
        <v>73</v>
      </c>
      <c r="EP15" s="20" t="s">
        <v>73</v>
      </c>
      <c r="EQ15" s="20"/>
      <c r="ER15" s="20" t="s">
        <v>73</v>
      </c>
      <c r="ES15" s="20" t="s">
        <v>73</v>
      </c>
      <c r="ET15" s="20" t="s">
        <v>73</v>
      </c>
      <c r="EU15" s="20" t="s">
        <v>73</v>
      </c>
      <c r="EV15" s="20" t="s">
        <v>73</v>
      </c>
      <c r="EW15" s="20" t="s">
        <v>73</v>
      </c>
      <c r="EX15" s="20" t="s">
        <v>73</v>
      </c>
      <c r="EY15" s="20" t="s">
        <v>73</v>
      </c>
      <c r="EZ15" s="20" t="s">
        <v>73</v>
      </c>
      <c r="FA15" s="20" t="s">
        <v>73</v>
      </c>
      <c r="FB15" s="20" t="s">
        <v>73</v>
      </c>
      <c r="FC15" s="20" t="s">
        <v>73</v>
      </c>
      <c r="FD15" s="20">
        <v>910595653</v>
      </c>
      <c r="FE15" s="20">
        <v>138070764</v>
      </c>
      <c r="FF15" s="20">
        <v>96288120</v>
      </c>
      <c r="FG15" s="20" t="s">
        <v>73</v>
      </c>
      <c r="FH15" s="20">
        <v>14356252</v>
      </c>
      <c r="FI15" s="20" t="s">
        <v>73</v>
      </c>
      <c r="FJ15" s="20" t="s">
        <v>73</v>
      </c>
      <c r="FK15" s="20" t="s">
        <v>73</v>
      </c>
      <c r="FL15" s="20" t="s">
        <v>73</v>
      </c>
      <c r="FM15" s="20" t="s">
        <v>73</v>
      </c>
      <c r="FN15" s="20" t="s">
        <v>73</v>
      </c>
      <c r="FO15" s="20" t="s">
        <v>69</v>
      </c>
      <c r="FP15" s="20" t="s">
        <v>73</v>
      </c>
      <c r="FQ15" s="20" t="s">
        <v>149</v>
      </c>
      <c r="FR15" s="20" t="s">
        <v>69</v>
      </c>
      <c r="FS15" s="20"/>
      <c r="FT15" s="20" t="s">
        <v>73</v>
      </c>
      <c r="FU15" s="20">
        <v>6511460.6830000011</v>
      </c>
      <c r="FV15" s="20" t="s">
        <v>69</v>
      </c>
      <c r="FW15" s="20">
        <v>0</v>
      </c>
      <c r="FX15" s="20" t="s">
        <v>69</v>
      </c>
      <c r="FY15" s="20" t="s">
        <v>69</v>
      </c>
      <c r="FZ15" s="20" t="s">
        <v>69</v>
      </c>
      <c r="GA15" s="20" t="s">
        <v>149</v>
      </c>
      <c r="GB15" s="20" t="s">
        <v>69</v>
      </c>
      <c r="GC15" s="20" t="s">
        <v>69</v>
      </c>
      <c r="GD15" s="20" t="s">
        <v>73</v>
      </c>
      <c r="GE15" s="20" t="s">
        <v>110</v>
      </c>
      <c r="GF15" s="20" t="s">
        <v>69</v>
      </c>
      <c r="GG15" s="20">
        <v>52399847</v>
      </c>
      <c r="GH15" s="20">
        <v>3257314</v>
      </c>
      <c r="GI15" s="20" t="s">
        <v>149</v>
      </c>
    </row>
    <row r="16" spans="1:191" ht="17.25" customHeight="1">
      <c r="A16" s="103"/>
      <c r="B16" s="24" t="s">
        <v>86</v>
      </c>
      <c r="C16" s="21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 t="s">
        <v>110</v>
      </c>
      <c r="L16" s="20">
        <v>0</v>
      </c>
      <c r="M16" s="20">
        <v>0</v>
      </c>
      <c r="N16" s="20" t="s">
        <v>110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 t="s">
        <v>110</v>
      </c>
      <c r="V16" s="20">
        <v>0</v>
      </c>
      <c r="W16" s="20" t="s">
        <v>148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844784731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 t="s">
        <v>128</v>
      </c>
      <c r="AO16" s="20">
        <v>0</v>
      </c>
      <c r="AP16" s="20">
        <v>0</v>
      </c>
      <c r="AQ16" s="20">
        <v>0</v>
      </c>
      <c r="AR16" s="20" t="s">
        <v>110</v>
      </c>
      <c r="AS16" s="20">
        <v>96617156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 t="s">
        <v>128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 t="s">
        <v>128</v>
      </c>
      <c r="BS16" s="20">
        <v>0</v>
      </c>
      <c r="BT16" s="20">
        <v>59058543.763897538</v>
      </c>
      <c r="BU16" s="20">
        <v>7190453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41272471</v>
      </c>
      <c r="CF16" s="20">
        <v>0</v>
      </c>
      <c r="CG16" s="20" t="s">
        <v>69</v>
      </c>
      <c r="CH16" s="20">
        <v>0</v>
      </c>
      <c r="CI16" s="20">
        <v>0</v>
      </c>
      <c r="CJ16" s="20">
        <v>0</v>
      </c>
      <c r="CK16" s="20">
        <v>0</v>
      </c>
      <c r="CL16" s="20">
        <v>0</v>
      </c>
      <c r="CM16" s="20">
        <v>0</v>
      </c>
      <c r="CN16" s="20">
        <v>0</v>
      </c>
      <c r="CO16" s="20">
        <v>0</v>
      </c>
      <c r="CP16" s="20">
        <v>0</v>
      </c>
      <c r="CQ16" s="20">
        <v>0</v>
      </c>
      <c r="CR16" s="20" t="s">
        <v>110</v>
      </c>
      <c r="CS16" s="20">
        <v>0</v>
      </c>
      <c r="CT16" s="20">
        <v>0</v>
      </c>
      <c r="CU16" s="20">
        <v>0</v>
      </c>
      <c r="CV16" s="20">
        <v>0</v>
      </c>
      <c r="CW16" s="20">
        <v>0</v>
      </c>
      <c r="CX16" s="20">
        <v>0</v>
      </c>
      <c r="CY16" s="20">
        <v>0</v>
      </c>
      <c r="CZ16" s="20">
        <v>0</v>
      </c>
      <c r="DA16" s="20">
        <v>0</v>
      </c>
      <c r="DB16" s="20">
        <v>0</v>
      </c>
      <c r="DC16" s="20">
        <v>0</v>
      </c>
      <c r="DD16" s="20">
        <v>0</v>
      </c>
      <c r="DE16" s="20">
        <v>0</v>
      </c>
      <c r="DF16" s="20">
        <v>0</v>
      </c>
      <c r="DG16" s="20">
        <v>0</v>
      </c>
      <c r="DH16" s="20">
        <v>0</v>
      </c>
      <c r="DI16" s="20">
        <v>0</v>
      </c>
      <c r="DJ16" s="20">
        <v>0</v>
      </c>
      <c r="DK16" s="20">
        <v>0</v>
      </c>
      <c r="DL16" s="20">
        <v>0</v>
      </c>
      <c r="DM16" s="20">
        <v>0</v>
      </c>
      <c r="DN16" s="20">
        <v>0</v>
      </c>
      <c r="DO16" s="20">
        <v>0</v>
      </c>
      <c r="DP16" s="20">
        <v>0</v>
      </c>
      <c r="DQ16" s="20">
        <v>0</v>
      </c>
      <c r="DR16" s="20">
        <v>0</v>
      </c>
      <c r="DS16" s="20">
        <v>0</v>
      </c>
      <c r="DT16" s="20">
        <v>0</v>
      </c>
      <c r="DU16" s="20">
        <v>0</v>
      </c>
      <c r="DV16" s="20">
        <v>0</v>
      </c>
      <c r="DW16" s="20">
        <v>0</v>
      </c>
      <c r="DX16" s="20">
        <v>0</v>
      </c>
      <c r="DY16" s="20">
        <v>0</v>
      </c>
      <c r="DZ16" s="20">
        <v>0</v>
      </c>
      <c r="EA16" s="20">
        <v>0</v>
      </c>
      <c r="EB16" s="20">
        <v>0</v>
      </c>
      <c r="EC16" s="20">
        <v>0</v>
      </c>
      <c r="ED16" s="20">
        <v>0</v>
      </c>
      <c r="EE16" s="20">
        <v>0</v>
      </c>
      <c r="EF16" s="20">
        <v>28190355</v>
      </c>
      <c r="EG16" s="20">
        <v>0</v>
      </c>
      <c r="EH16" s="20">
        <v>0</v>
      </c>
      <c r="EI16" s="20">
        <v>0</v>
      </c>
      <c r="EJ16" s="20">
        <v>0</v>
      </c>
      <c r="EK16" s="20">
        <v>0</v>
      </c>
      <c r="EL16" s="20" t="s">
        <v>69</v>
      </c>
      <c r="EM16" s="20">
        <v>0</v>
      </c>
      <c r="EN16" s="20">
        <v>0</v>
      </c>
      <c r="EO16" s="20">
        <v>0</v>
      </c>
      <c r="EP16" s="20">
        <v>0</v>
      </c>
      <c r="EQ16" s="20">
        <v>0</v>
      </c>
      <c r="ER16" s="20">
        <v>0</v>
      </c>
      <c r="ES16" s="20">
        <v>0</v>
      </c>
      <c r="ET16" s="20">
        <v>0</v>
      </c>
      <c r="EU16" s="20">
        <v>0</v>
      </c>
      <c r="EV16" s="20">
        <v>0</v>
      </c>
      <c r="EW16" s="20">
        <v>0</v>
      </c>
      <c r="EX16" s="20">
        <v>0</v>
      </c>
      <c r="EY16" s="20">
        <v>0</v>
      </c>
      <c r="EZ16" s="20">
        <v>0</v>
      </c>
      <c r="FA16" s="20">
        <v>0</v>
      </c>
      <c r="FB16" s="20">
        <v>0</v>
      </c>
      <c r="FC16" s="20">
        <v>0</v>
      </c>
      <c r="FD16" s="20">
        <v>0</v>
      </c>
      <c r="FE16" s="20">
        <v>0</v>
      </c>
      <c r="FF16" s="20">
        <v>96288120</v>
      </c>
      <c r="FG16" s="20">
        <v>0</v>
      </c>
      <c r="FH16" s="20">
        <v>0</v>
      </c>
      <c r="FI16" s="20">
        <v>0</v>
      </c>
      <c r="FJ16" s="20">
        <v>0</v>
      </c>
      <c r="FK16" s="20">
        <v>0</v>
      </c>
      <c r="FL16" s="20">
        <v>0</v>
      </c>
      <c r="FM16" s="20">
        <v>0</v>
      </c>
      <c r="FN16" s="20">
        <v>0</v>
      </c>
      <c r="FO16" s="20" t="s">
        <v>69</v>
      </c>
      <c r="FP16" s="20">
        <v>0</v>
      </c>
      <c r="FQ16" s="20" t="s">
        <v>149</v>
      </c>
      <c r="FR16" s="20" t="s">
        <v>69</v>
      </c>
      <c r="FS16" s="20">
        <v>0</v>
      </c>
      <c r="FT16" s="20">
        <v>0</v>
      </c>
      <c r="FU16" s="20">
        <v>0</v>
      </c>
      <c r="FV16" s="20" t="s">
        <v>69</v>
      </c>
      <c r="FW16" s="20">
        <v>0</v>
      </c>
      <c r="FX16" s="20" t="s">
        <v>69</v>
      </c>
      <c r="FY16" s="20" t="s">
        <v>69</v>
      </c>
      <c r="FZ16" s="20" t="s">
        <v>69</v>
      </c>
      <c r="GA16" s="20" t="s">
        <v>149</v>
      </c>
      <c r="GB16" s="20" t="s">
        <v>69</v>
      </c>
      <c r="GC16" s="20" t="s">
        <v>69</v>
      </c>
      <c r="GD16" s="20">
        <v>0</v>
      </c>
      <c r="GE16" s="20" t="s">
        <v>110</v>
      </c>
      <c r="GF16" s="20" t="s">
        <v>69</v>
      </c>
      <c r="GG16" s="20">
        <v>0</v>
      </c>
      <c r="GH16" s="20">
        <v>0</v>
      </c>
      <c r="GI16" s="20" t="s">
        <v>149</v>
      </c>
    </row>
    <row r="17" spans="1:191" ht="17.25" customHeight="1">
      <c r="A17" s="103"/>
      <c r="B17" s="24" t="s">
        <v>87</v>
      </c>
      <c r="C17" s="21" t="s">
        <v>43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 t="s">
        <v>110</v>
      </c>
      <c r="L17" s="20">
        <v>0</v>
      </c>
      <c r="M17" s="20">
        <v>0</v>
      </c>
      <c r="N17" s="20" t="s">
        <v>110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 t="s">
        <v>110</v>
      </c>
      <c r="V17" s="20">
        <v>0</v>
      </c>
      <c r="W17" s="20" t="s">
        <v>148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 t="s">
        <v>128</v>
      </c>
      <c r="AO17" s="20">
        <v>0</v>
      </c>
      <c r="AP17" s="20">
        <v>0</v>
      </c>
      <c r="AQ17" s="20">
        <v>0</v>
      </c>
      <c r="AR17" s="20" t="s">
        <v>110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 t="s">
        <v>128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414465731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 t="s">
        <v>128</v>
      </c>
      <c r="BS17" s="20">
        <v>0</v>
      </c>
      <c r="BT17" s="20">
        <v>0</v>
      </c>
      <c r="BU17" s="20">
        <v>15405699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 t="s">
        <v>69</v>
      </c>
      <c r="CH17" s="20">
        <v>0</v>
      </c>
      <c r="CI17" s="20">
        <v>0</v>
      </c>
      <c r="CJ17" s="20">
        <v>0</v>
      </c>
      <c r="CK17" s="20">
        <v>19668133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 t="s">
        <v>110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120906760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 t="s">
        <v>69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 t="s">
        <v>69</v>
      </c>
      <c r="FP17" s="20">
        <v>0</v>
      </c>
      <c r="FQ17" s="20" t="s">
        <v>149</v>
      </c>
      <c r="FR17" s="20" t="s">
        <v>69</v>
      </c>
      <c r="FS17" s="20">
        <v>0</v>
      </c>
      <c r="FT17" s="20">
        <v>0</v>
      </c>
      <c r="FU17" s="20">
        <v>0</v>
      </c>
      <c r="FV17" s="20" t="s">
        <v>69</v>
      </c>
      <c r="FW17" s="20">
        <v>0</v>
      </c>
      <c r="FX17" s="20" t="s">
        <v>69</v>
      </c>
      <c r="FY17" s="20" t="s">
        <v>69</v>
      </c>
      <c r="FZ17" s="20" t="s">
        <v>69</v>
      </c>
      <c r="GA17" s="20" t="s">
        <v>149</v>
      </c>
      <c r="GB17" s="20" t="s">
        <v>69</v>
      </c>
      <c r="GC17" s="20" t="s">
        <v>69</v>
      </c>
      <c r="GD17" s="20">
        <v>0</v>
      </c>
      <c r="GE17" s="20" t="s">
        <v>110</v>
      </c>
      <c r="GF17" s="20" t="s">
        <v>69</v>
      </c>
      <c r="GG17" s="20">
        <v>0</v>
      </c>
      <c r="GH17" s="20">
        <v>0</v>
      </c>
      <c r="GI17" s="20" t="s">
        <v>149</v>
      </c>
    </row>
    <row r="18" spans="1:191" ht="17.25" customHeight="1">
      <c r="A18" s="103"/>
      <c r="B18" s="24" t="s">
        <v>88</v>
      </c>
      <c r="C18" s="21" t="s">
        <v>44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 t="s">
        <v>110</v>
      </c>
      <c r="L18" s="20">
        <v>0</v>
      </c>
      <c r="M18" s="20">
        <v>0</v>
      </c>
      <c r="N18" s="20" t="s">
        <v>110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 t="s">
        <v>110</v>
      </c>
      <c r="V18" s="20">
        <v>0</v>
      </c>
      <c r="W18" s="20" t="s">
        <v>148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243888836</v>
      </c>
      <c r="AF18" s="20">
        <v>67042597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 t="s">
        <v>128</v>
      </c>
      <c r="AO18" s="20">
        <v>0</v>
      </c>
      <c r="AP18" s="20">
        <v>0</v>
      </c>
      <c r="AQ18" s="20">
        <v>0</v>
      </c>
      <c r="AR18" s="20" t="s">
        <v>110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 t="s">
        <v>128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 t="s">
        <v>128</v>
      </c>
      <c r="BS18" s="20">
        <v>0</v>
      </c>
      <c r="BT18" s="20">
        <v>9879725.6178319827</v>
      </c>
      <c r="BU18" s="20">
        <v>3291222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376036827</v>
      </c>
      <c r="CF18" s="20">
        <v>0</v>
      </c>
      <c r="CG18" s="20" t="s">
        <v>69</v>
      </c>
      <c r="CH18" s="20">
        <v>0</v>
      </c>
      <c r="CI18" s="20">
        <v>0</v>
      </c>
      <c r="CJ18" s="20">
        <v>20788826</v>
      </c>
      <c r="CK18" s="20">
        <v>0</v>
      </c>
      <c r="CL18" s="20">
        <v>0</v>
      </c>
      <c r="CM18" s="20">
        <v>0</v>
      </c>
      <c r="CN18" s="20">
        <v>0</v>
      </c>
      <c r="CO18" s="20">
        <v>0</v>
      </c>
      <c r="CP18" s="20">
        <v>0</v>
      </c>
      <c r="CQ18" s="20">
        <v>0</v>
      </c>
      <c r="CR18" s="20" t="s">
        <v>110</v>
      </c>
      <c r="CS18" s="20">
        <v>0</v>
      </c>
      <c r="CT18" s="20">
        <v>0</v>
      </c>
      <c r="CU18" s="20">
        <v>0</v>
      </c>
      <c r="CV18" s="20">
        <v>0</v>
      </c>
      <c r="CW18" s="20">
        <v>0</v>
      </c>
      <c r="CX18" s="20">
        <v>0</v>
      </c>
      <c r="CY18" s="20">
        <v>0</v>
      </c>
      <c r="CZ18" s="20">
        <v>0</v>
      </c>
      <c r="DA18" s="20">
        <v>0</v>
      </c>
      <c r="DB18" s="20">
        <v>0</v>
      </c>
      <c r="DC18" s="20">
        <v>0</v>
      </c>
      <c r="DD18" s="20">
        <v>0</v>
      </c>
      <c r="DE18" s="20">
        <v>0</v>
      </c>
      <c r="DF18" s="20">
        <v>0</v>
      </c>
      <c r="DG18" s="20">
        <v>0</v>
      </c>
      <c r="DH18" s="20">
        <v>0</v>
      </c>
      <c r="DI18" s="20">
        <v>0</v>
      </c>
      <c r="DJ18" s="20">
        <v>0</v>
      </c>
      <c r="DK18" s="20">
        <v>0</v>
      </c>
      <c r="DL18" s="20">
        <v>0</v>
      </c>
      <c r="DM18" s="20">
        <v>0</v>
      </c>
      <c r="DN18" s="20">
        <v>0</v>
      </c>
      <c r="DO18" s="20">
        <v>0</v>
      </c>
      <c r="DP18" s="20">
        <v>0</v>
      </c>
      <c r="DQ18" s="20">
        <v>0</v>
      </c>
      <c r="DR18" s="20">
        <v>0</v>
      </c>
      <c r="DS18" s="20">
        <v>0</v>
      </c>
      <c r="DT18" s="20">
        <v>232754962</v>
      </c>
      <c r="DU18" s="20">
        <v>0</v>
      </c>
      <c r="DV18" s="20">
        <v>0</v>
      </c>
      <c r="DW18" s="20">
        <v>0</v>
      </c>
      <c r="DX18" s="20">
        <v>0</v>
      </c>
      <c r="DY18" s="20">
        <v>0</v>
      </c>
      <c r="DZ18" s="20">
        <v>0</v>
      </c>
      <c r="EA18" s="20">
        <v>0</v>
      </c>
      <c r="EB18" s="20">
        <v>0</v>
      </c>
      <c r="EC18" s="20">
        <v>0</v>
      </c>
      <c r="ED18" s="20">
        <v>0</v>
      </c>
      <c r="EE18" s="20">
        <v>0</v>
      </c>
      <c r="EF18" s="20">
        <v>108206060</v>
      </c>
      <c r="EG18" s="20">
        <v>0</v>
      </c>
      <c r="EH18" s="20">
        <v>0</v>
      </c>
      <c r="EI18" s="20">
        <v>0</v>
      </c>
      <c r="EJ18" s="20">
        <v>0</v>
      </c>
      <c r="EK18" s="20">
        <v>0</v>
      </c>
      <c r="EL18" s="20" t="s">
        <v>69</v>
      </c>
      <c r="EM18" s="20">
        <v>0</v>
      </c>
      <c r="EN18" s="20">
        <v>0</v>
      </c>
      <c r="EO18" s="20">
        <v>0</v>
      </c>
      <c r="EP18" s="20">
        <v>0</v>
      </c>
      <c r="EQ18" s="20">
        <v>0</v>
      </c>
      <c r="ER18" s="20">
        <v>0</v>
      </c>
      <c r="ES18" s="20">
        <v>0</v>
      </c>
      <c r="ET18" s="20">
        <v>0</v>
      </c>
      <c r="EU18" s="20">
        <v>0</v>
      </c>
      <c r="EV18" s="20">
        <v>0</v>
      </c>
      <c r="EW18" s="20">
        <v>0</v>
      </c>
      <c r="EX18" s="20">
        <v>0</v>
      </c>
      <c r="EY18" s="20">
        <v>0</v>
      </c>
      <c r="EZ18" s="20">
        <v>0</v>
      </c>
      <c r="FA18" s="20">
        <v>0</v>
      </c>
      <c r="FB18" s="20">
        <v>0</v>
      </c>
      <c r="FC18" s="20">
        <v>0</v>
      </c>
      <c r="FD18" s="20">
        <v>955116070</v>
      </c>
      <c r="FE18" s="20">
        <v>0</v>
      </c>
      <c r="FF18" s="20">
        <v>0</v>
      </c>
      <c r="FG18" s="20">
        <v>0</v>
      </c>
      <c r="FH18" s="20">
        <v>0</v>
      </c>
      <c r="FI18" s="20">
        <v>0</v>
      </c>
      <c r="FJ18" s="20">
        <v>0</v>
      </c>
      <c r="FK18" s="20">
        <v>0</v>
      </c>
      <c r="FL18" s="20">
        <v>0</v>
      </c>
      <c r="FM18" s="20">
        <v>0</v>
      </c>
      <c r="FN18" s="20">
        <v>0</v>
      </c>
      <c r="FO18" s="20" t="s">
        <v>69</v>
      </c>
      <c r="FP18" s="20">
        <v>0</v>
      </c>
      <c r="FQ18" s="20" t="s">
        <v>149</v>
      </c>
      <c r="FR18" s="20" t="s">
        <v>69</v>
      </c>
      <c r="FS18" s="20">
        <v>0</v>
      </c>
      <c r="FT18" s="20">
        <v>0</v>
      </c>
      <c r="FU18" s="20">
        <v>0</v>
      </c>
      <c r="FV18" s="20" t="s">
        <v>69</v>
      </c>
      <c r="FW18" s="20">
        <v>0</v>
      </c>
      <c r="FX18" s="20" t="s">
        <v>69</v>
      </c>
      <c r="FY18" s="20" t="s">
        <v>69</v>
      </c>
      <c r="FZ18" s="20" t="s">
        <v>69</v>
      </c>
      <c r="GA18" s="20" t="s">
        <v>149</v>
      </c>
      <c r="GB18" s="20" t="s">
        <v>69</v>
      </c>
      <c r="GC18" s="20" t="s">
        <v>69</v>
      </c>
      <c r="GD18" s="20">
        <v>0</v>
      </c>
      <c r="GE18" s="20" t="s">
        <v>110</v>
      </c>
      <c r="GF18" s="20" t="s">
        <v>69</v>
      </c>
      <c r="GG18" s="20">
        <v>0</v>
      </c>
      <c r="GH18" s="20">
        <v>0</v>
      </c>
      <c r="GI18" s="20" t="s">
        <v>149</v>
      </c>
    </row>
    <row r="19" spans="1:191" ht="17.25" customHeight="1">
      <c r="A19" s="103"/>
      <c r="B19" s="24" t="s">
        <v>89</v>
      </c>
      <c r="C19" s="21" t="s">
        <v>90</v>
      </c>
      <c r="D19" s="20">
        <v>0</v>
      </c>
      <c r="E19" s="20">
        <v>0</v>
      </c>
      <c r="F19" s="20">
        <v>0</v>
      </c>
      <c r="G19" s="20">
        <v>0</v>
      </c>
      <c r="H19" s="20">
        <v>2043825</v>
      </c>
      <c r="I19" s="20">
        <v>0</v>
      </c>
      <c r="J19" s="20">
        <v>0</v>
      </c>
      <c r="K19" s="20" t="s">
        <v>110</v>
      </c>
      <c r="L19" s="20">
        <v>0</v>
      </c>
      <c r="M19" s="20">
        <v>0</v>
      </c>
      <c r="N19" s="20" t="s">
        <v>110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 t="s">
        <v>110</v>
      </c>
      <c r="V19" s="20">
        <v>0</v>
      </c>
      <c r="W19" s="20" t="s">
        <v>148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2226853</v>
      </c>
      <c r="AJ19" s="20">
        <v>0</v>
      </c>
      <c r="AK19" s="20">
        <v>0</v>
      </c>
      <c r="AL19" s="20">
        <v>0</v>
      </c>
      <c r="AM19" s="20">
        <v>0</v>
      </c>
      <c r="AN19" s="20" t="s">
        <v>128</v>
      </c>
      <c r="AO19" s="20">
        <v>0</v>
      </c>
      <c r="AP19" s="20">
        <v>0</v>
      </c>
      <c r="AQ19" s="20">
        <v>0</v>
      </c>
      <c r="AR19" s="20" t="s">
        <v>110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 t="s">
        <v>128</v>
      </c>
      <c r="AZ19" s="20">
        <v>19344886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188655000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 t="s">
        <v>128</v>
      </c>
      <c r="BS19" s="20">
        <v>0</v>
      </c>
      <c r="BT19" s="20">
        <v>0</v>
      </c>
      <c r="BU19" s="20">
        <v>0</v>
      </c>
      <c r="BV19" s="20">
        <v>15166575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12465236</v>
      </c>
      <c r="CD19" s="20">
        <v>0</v>
      </c>
      <c r="CE19" s="20">
        <v>0</v>
      </c>
      <c r="CF19" s="20">
        <v>0</v>
      </c>
      <c r="CG19" s="20" t="s">
        <v>69</v>
      </c>
      <c r="CH19" s="20">
        <v>0</v>
      </c>
      <c r="CI19" s="20">
        <v>0</v>
      </c>
      <c r="CJ19" s="20">
        <v>0</v>
      </c>
      <c r="CK19" s="20">
        <v>0</v>
      </c>
      <c r="CL19" s="20">
        <v>0</v>
      </c>
      <c r="CM19" s="20">
        <v>0</v>
      </c>
      <c r="CN19" s="20">
        <v>0</v>
      </c>
      <c r="CO19" s="20">
        <v>0</v>
      </c>
      <c r="CP19" s="20">
        <v>0</v>
      </c>
      <c r="CQ19" s="20">
        <v>0</v>
      </c>
      <c r="CR19" s="20" t="s">
        <v>110</v>
      </c>
      <c r="CS19" s="20">
        <v>0</v>
      </c>
      <c r="CT19" s="20">
        <v>0</v>
      </c>
      <c r="CU19" s="20">
        <v>0</v>
      </c>
      <c r="CV19" s="20">
        <v>0</v>
      </c>
      <c r="CW19" s="20">
        <v>0</v>
      </c>
      <c r="CX19" s="20">
        <v>0</v>
      </c>
      <c r="CY19" s="20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0">
        <v>0</v>
      </c>
      <c r="DG19" s="20">
        <v>0</v>
      </c>
      <c r="DH19" s="20">
        <v>0</v>
      </c>
      <c r="DI19" s="20">
        <v>0</v>
      </c>
      <c r="DJ19" s="20">
        <v>0</v>
      </c>
      <c r="DK19" s="20">
        <v>0</v>
      </c>
      <c r="DL19" s="20">
        <v>0</v>
      </c>
      <c r="DM19" s="20">
        <v>0</v>
      </c>
      <c r="DN19" s="20">
        <v>0</v>
      </c>
      <c r="DO19" s="20">
        <v>0</v>
      </c>
      <c r="DP19" s="20">
        <v>0</v>
      </c>
      <c r="DQ19" s="20">
        <v>0</v>
      </c>
      <c r="DR19" s="20">
        <v>0</v>
      </c>
      <c r="DS19" s="20">
        <v>0</v>
      </c>
      <c r="DT19" s="20">
        <v>0</v>
      </c>
      <c r="DU19" s="20">
        <v>0</v>
      </c>
      <c r="DV19" s="20">
        <v>0</v>
      </c>
      <c r="DW19" s="20">
        <v>0</v>
      </c>
      <c r="DX19" s="20">
        <v>0</v>
      </c>
      <c r="DY19" s="20">
        <v>0</v>
      </c>
      <c r="DZ19" s="20">
        <v>0</v>
      </c>
      <c r="EA19" s="20">
        <v>0</v>
      </c>
      <c r="EB19" s="20">
        <v>0</v>
      </c>
      <c r="EC19" s="20">
        <v>0</v>
      </c>
      <c r="ED19" s="20">
        <v>0</v>
      </c>
      <c r="EE19" s="20">
        <v>0</v>
      </c>
      <c r="EF19" s="20">
        <v>0</v>
      </c>
      <c r="EG19" s="20">
        <v>0</v>
      </c>
      <c r="EH19" s="20">
        <v>0</v>
      </c>
      <c r="EI19" s="20">
        <v>0</v>
      </c>
      <c r="EJ19" s="20">
        <v>0</v>
      </c>
      <c r="EK19" s="20">
        <v>0</v>
      </c>
      <c r="EL19" s="20" t="s">
        <v>69</v>
      </c>
      <c r="EM19" s="20">
        <v>0</v>
      </c>
      <c r="EN19" s="20">
        <v>127977215</v>
      </c>
      <c r="EO19" s="20">
        <v>0</v>
      </c>
      <c r="EP19" s="20">
        <v>0</v>
      </c>
      <c r="EQ19" s="20">
        <v>0</v>
      </c>
      <c r="ER19" s="20">
        <v>0</v>
      </c>
      <c r="ES19" s="20">
        <v>0</v>
      </c>
      <c r="ET19" s="20">
        <v>0</v>
      </c>
      <c r="EU19" s="20">
        <v>0</v>
      </c>
      <c r="EV19" s="20">
        <v>0</v>
      </c>
      <c r="EW19" s="20">
        <v>0</v>
      </c>
      <c r="EX19" s="20">
        <v>0</v>
      </c>
      <c r="EY19" s="20">
        <v>0</v>
      </c>
      <c r="EZ19" s="20">
        <v>0</v>
      </c>
      <c r="FA19" s="20">
        <v>0</v>
      </c>
      <c r="FB19" s="20">
        <v>0</v>
      </c>
      <c r="FC19" s="20">
        <v>0</v>
      </c>
      <c r="FD19" s="20">
        <v>0</v>
      </c>
      <c r="FE19" s="20">
        <v>138070764</v>
      </c>
      <c r="FF19" s="20">
        <v>0</v>
      </c>
      <c r="FG19" s="20">
        <v>0</v>
      </c>
      <c r="FH19" s="20">
        <v>13329814</v>
      </c>
      <c r="FI19" s="20">
        <v>0</v>
      </c>
      <c r="FJ19" s="20">
        <v>0</v>
      </c>
      <c r="FK19" s="20">
        <v>0</v>
      </c>
      <c r="FL19" s="20">
        <v>0</v>
      </c>
      <c r="FM19" s="20">
        <v>0</v>
      </c>
      <c r="FN19" s="20">
        <v>0</v>
      </c>
      <c r="FO19" s="20" t="s">
        <v>69</v>
      </c>
      <c r="FP19" s="20">
        <v>0</v>
      </c>
      <c r="FQ19" s="20" t="s">
        <v>149</v>
      </c>
      <c r="FR19" s="20" t="s">
        <v>69</v>
      </c>
      <c r="FS19" s="20">
        <v>0</v>
      </c>
      <c r="FT19" s="20">
        <v>0</v>
      </c>
      <c r="FU19" s="20">
        <v>6511460.6830000011</v>
      </c>
      <c r="FV19" s="20" t="s">
        <v>69</v>
      </c>
      <c r="FW19" s="20">
        <v>0</v>
      </c>
      <c r="FX19" s="20" t="s">
        <v>69</v>
      </c>
      <c r="FY19" s="20" t="s">
        <v>69</v>
      </c>
      <c r="FZ19" s="20" t="s">
        <v>69</v>
      </c>
      <c r="GA19" s="20" t="s">
        <v>149</v>
      </c>
      <c r="GB19" s="20" t="s">
        <v>69</v>
      </c>
      <c r="GC19" s="20" t="s">
        <v>69</v>
      </c>
      <c r="GD19" s="20">
        <v>0</v>
      </c>
      <c r="GE19" s="20" t="s">
        <v>110</v>
      </c>
      <c r="GF19" s="20" t="s">
        <v>69</v>
      </c>
      <c r="GG19" s="20">
        <v>52399847</v>
      </c>
      <c r="GH19" s="20">
        <v>3257314</v>
      </c>
      <c r="GI19" s="20" t="s">
        <v>149</v>
      </c>
    </row>
    <row r="20" spans="1:191" ht="17.25" customHeight="1">
      <c r="A20" s="103"/>
      <c r="B20" s="24" t="s">
        <v>91</v>
      </c>
      <c r="C20" s="21" t="s">
        <v>92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 t="s">
        <v>110</v>
      </c>
      <c r="L20" s="20">
        <v>0</v>
      </c>
      <c r="M20" s="20">
        <v>0</v>
      </c>
      <c r="N20" s="20" t="s">
        <v>110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 t="s">
        <v>110</v>
      </c>
      <c r="V20" s="20">
        <v>0</v>
      </c>
      <c r="W20" s="20" t="s">
        <v>148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143151296</v>
      </c>
      <c r="AJ20" s="20">
        <v>0</v>
      </c>
      <c r="AK20" s="20">
        <v>0</v>
      </c>
      <c r="AL20" s="20">
        <v>0</v>
      </c>
      <c r="AM20" s="20">
        <v>0</v>
      </c>
      <c r="AN20" s="20" t="s">
        <v>128</v>
      </c>
      <c r="AO20" s="20">
        <v>0</v>
      </c>
      <c r="AP20" s="20">
        <v>0</v>
      </c>
      <c r="AQ20" s="20">
        <v>0</v>
      </c>
      <c r="AR20" s="20" t="s">
        <v>110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 t="s">
        <v>128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 t="s">
        <v>128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 t="s">
        <v>69</v>
      </c>
      <c r="CH20" s="20">
        <v>0</v>
      </c>
      <c r="CI20" s="20">
        <v>0</v>
      </c>
      <c r="CJ20" s="20">
        <v>0</v>
      </c>
      <c r="CK20" s="20">
        <v>0</v>
      </c>
      <c r="CL20" s="20">
        <v>0</v>
      </c>
      <c r="CM20" s="20">
        <v>0</v>
      </c>
      <c r="CN20" s="20">
        <v>0</v>
      </c>
      <c r="CO20" s="20">
        <v>0</v>
      </c>
      <c r="CP20" s="20">
        <v>0</v>
      </c>
      <c r="CQ20" s="20">
        <v>0</v>
      </c>
      <c r="CR20" s="20" t="s">
        <v>110</v>
      </c>
      <c r="CS20" s="20">
        <v>0</v>
      </c>
      <c r="CT20" s="20">
        <v>0</v>
      </c>
      <c r="CU20" s="20">
        <v>0</v>
      </c>
      <c r="CV20" s="20">
        <v>0</v>
      </c>
      <c r="CW20" s="20">
        <v>0</v>
      </c>
      <c r="CX20" s="20">
        <v>0</v>
      </c>
      <c r="CY20" s="20">
        <v>0</v>
      </c>
      <c r="CZ20" s="20">
        <v>0</v>
      </c>
      <c r="DA20" s="20">
        <v>0</v>
      </c>
      <c r="DB20" s="20">
        <v>0</v>
      </c>
      <c r="DC20" s="20">
        <v>0</v>
      </c>
      <c r="DD20" s="20">
        <v>0</v>
      </c>
      <c r="DE20" s="20">
        <v>0</v>
      </c>
      <c r="DF20" s="20">
        <v>0</v>
      </c>
      <c r="DG20" s="20">
        <v>0</v>
      </c>
      <c r="DH20" s="20">
        <v>0</v>
      </c>
      <c r="DI20" s="20">
        <v>0</v>
      </c>
      <c r="DJ20" s="20">
        <v>0</v>
      </c>
      <c r="DK20" s="20">
        <v>0</v>
      </c>
      <c r="DL20" s="20">
        <v>0</v>
      </c>
      <c r="DM20" s="20">
        <v>0</v>
      </c>
      <c r="DN20" s="20">
        <v>0</v>
      </c>
      <c r="DO20" s="20">
        <v>0</v>
      </c>
      <c r="DP20" s="20">
        <v>0</v>
      </c>
      <c r="DQ20" s="20">
        <v>0</v>
      </c>
      <c r="DR20" s="20">
        <v>0</v>
      </c>
      <c r="DS20" s="20">
        <v>0</v>
      </c>
      <c r="DT20" s="20">
        <v>0</v>
      </c>
      <c r="DU20" s="20">
        <v>0</v>
      </c>
      <c r="DV20" s="20">
        <v>0</v>
      </c>
      <c r="DW20" s="20">
        <v>0</v>
      </c>
      <c r="DX20" s="20">
        <v>0</v>
      </c>
      <c r="DY20" s="20">
        <v>0</v>
      </c>
      <c r="DZ20" s="20">
        <v>0</v>
      </c>
      <c r="EA20" s="20">
        <v>0</v>
      </c>
      <c r="EB20" s="20">
        <v>0</v>
      </c>
      <c r="EC20" s="20">
        <v>0</v>
      </c>
      <c r="ED20" s="20">
        <v>0</v>
      </c>
      <c r="EE20" s="20">
        <v>0</v>
      </c>
      <c r="EF20" s="20">
        <v>0</v>
      </c>
      <c r="EG20" s="20">
        <v>0</v>
      </c>
      <c r="EH20" s="20">
        <v>0</v>
      </c>
      <c r="EI20" s="20">
        <v>0</v>
      </c>
      <c r="EJ20" s="20">
        <v>0</v>
      </c>
      <c r="EK20" s="20">
        <v>0</v>
      </c>
      <c r="EL20" s="20" t="s">
        <v>69</v>
      </c>
      <c r="EM20" s="20">
        <v>0</v>
      </c>
      <c r="EN20" s="20">
        <v>0</v>
      </c>
      <c r="EO20" s="20">
        <v>0</v>
      </c>
      <c r="EP20" s="20">
        <v>0</v>
      </c>
      <c r="EQ20" s="20">
        <v>0</v>
      </c>
      <c r="ER20" s="20">
        <v>0</v>
      </c>
      <c r="ES20" s="20">
        <v>0</v>
      </c>
      <c r="ET20" s="20">
        <v>0</v>
      </c>
      <c r="EU20" s="20">
        <v>0</v>
      </c>
      <c r="EV20" s="20">
        <v>0</v>
      </c>
      <c r="EW20" s="20">
        <v>0</v>
      </c>
      <c r="EX20" s="20">
        <v>0</v>
      </c>
      <c r="EY20" s="20">
        <v>0</v>
      </c>
      <c r="EZ20" s="20">
        <v>0</v>
      </c>
      <c r="FA20" s="20">
        <v>0</v>
      </c>
      <c r="FB20" s="20">
        <v>0</v>
      </c>
      <c r="FC20" s="20">
        <v>0</v>
      </c>
      <c r="FD20" s="20">
        <v>0</v>
      </c>
      <c r="FE20" s="20">
        <v>0</v>
      </c>
      <c r="FF20" s="20">
        <v>0</v>
      </c>
      <c r="FG20" s="20">
        <v>0</v>
      </c>
      <c r="FH20" s="20">
        <v>1026438</v>
      </c>
      <c r="FI20" s="20">
        <v>0</v>
      </c>
      <c r="FJ20" s="20">
        <v>0</v>
      </c>
      <c r="FK20" s="20">
        <v>0</v>
      </c>
      <c r="FL20" s="20">
        <v>0</v>
      </c>
      <c r="FM20" s="20">
        <v>0</v>
      </c>
      <c r="FN20" s="20">
        <v>0</v>
      </c>
      <c r="FO20" s="20" t="s">
        <v>69</v>
      </c>
      <c r="FP20" s="20">
        <v>0</v>
      </c>
      <c r="FQ20" s="20" t="s">
        <v>149</v>
      </c>
      <c r="FR20" s="20" t="s">
        <v>69</v>
      </c>
      <c r="FS20" s="20">
        <v>0</v>
      </c>
      <c r="FT20" s="20">
        <v>0</v>
      </c>
      <c r="FU20" s="20">
        <v>0</v>
      </c>
      <c r="FV20" s="20" t="s">
        <v>69</v>
      </c>
      <c r="FW20" s="20">
        <v>0</v>
      </c>
      <c r="FX20" s="20" t="s">
        <v>69</v>
      </c>
      <c r="FY20" s="20" t="s">
        <v>69</v>
      </c>
      <c r="FZ20" s="20" t="s">
        <v>69</v>
      </c>
      <c r="GA20" s="20" t="s">
        <v>149</v>
      </c>
      <c r="GB20" s="20" t="s">
        <v>69</v>
      </c>
      <c r="GC20" s="20" t="s">
        <v>69</v>
      </c>
      <c r="GD20" s="20">
        <v>0</v>
      </c>
      <c r="GE20" s="20" t="s">
        <v>110</v>
      </c>
      <c r="GF20" s="20" t="s">
        <v>69</v>
      </c>
      <c r="GG20" s="20">
        <v>0</v>
      </c>
      <c r="GH20" s="20">
        <v>0</v>
      </c>
      <c r="GI20" s="20" t="s">
        <v>149</v>
      </c>
    </row>
    <row r="21" spans="1:191" ht="17.25" customHeight="1">
      <c r="A21" s="103"/>
      <c r="B21" s="24" t="s">
        <v>93</v>
      </c>
      <c r="C21" s="21" t="s">
        <v>48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 t="s">
        <v>110</v>
      </c>
      <c r="L21" s="20">
        <v>0</v>
      </c>
      <c r="M21" s="20">
        <v>0</v>
      </c>
      <c r="N21" s="20" t="s">
        <v>110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 t="s">
        <v>110</v>
      </c>
      <c r="V21" s="20">
        <v>0</v>
      </c>
      <c r="W21" s="20" t="s">
        <v>148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95612211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 t="s">
        <v>128</v>
      </c>
      <c r="AO21" s="20">
        <v>0</v>
      </c>
      <c r="AP21" s="20">
        <v>0</v>
      </c>
      <c r="AQ21" s="20">
        <v>0</v>
      </c>
      <c r="AR21" s="20" t="s">
        <v>110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 t="s">
        <v>128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 t="s">
        <v>128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208654649</v>
      </c>
      <c r="CF21" s="20">
        <v>0</v>
      </c>
      <c r="CG21" s="20" t="s">
        <v>69</v>
      </c>
      <c r="CH21" s="20">
        <v>0</v>
      </c>
      <c r="CI21" s="20">
        <v>0</v>
      </c>
      <c r="CJ21" s="20">
        <v>0</v>
      </c>
      <c r="CK21" s="20">
        <v>0</v>
      </c>
      <c r="CL21" s="20">
        <v>0</v>
      </c>
      <c r="CM21" s="20">
        <v>0</v>
      </c>
      <c r="CN21" s="20">
        <v>0</v>
      </c>
      <c r="CO21" s="20">
        <v>0</v>
      </c>
      <c r="CP21" s="20">
        <v>0</v>
      </c>
      <c r="CQ21" s="20">
        <v>0</v>
      </c>
      <c r="CR21" s="20" t="s">
        <v>110</v>
      </c>
      <c r="CS21" s="20">
        <v>0</v>
      </c>
      <c r="CT21" s="20">
        <v>0</v>
      </c>
      <c r="CU21" s="20">
        <v>0</v>
      </c>
      <c r="CV21" s="20">
        <v>0</v>
      </c>
      <c r="CW21" s="20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20">
        <v>0</v>
      </c>
      <c r="DD21" s="20">
        <v>0</v>
      </c>
      <c r="DE21" s="20">
        <v>0</v>
      </c>
      <c r="DF21" s="20">
        <v>0</v>
      </c>
      <c r="DG21" s="20">
        <v>0</v>
      </c>
      <c r="DH21" s="20">
        <v>0</v>
      </c>
      <c r="DI21" s="20">
        <v>0</v>
      </c>
      <c r="DJ21" s="20">
        <v>0</v>
      </c>
      <c r="DK21" s="20">
        <v>0</v>
      </c>
      <c r="DL21" s="20">
        <v>0</v>
      </c>
      <c r="DM21" s="20">
        <v>0</v>
      </c>
      <c r="DN21" s="20">
        <v>0</v>
      </c>
      <c r="DO21" s="20">
        <v>0</v>
      </c>
      <c r="DP21" s="20">
        <v>0</v>
      </c>
      <c r="DQ21" s="20">
        <v>0</v>
      </c>
      <c r="DR21" s="20">
        <v>0</v>
      </c>
      <c r="DS21" s="20">
        <v>0</v>
      </c>
      <c r="DT21" s="20">
        <v>135582802</v>
      </c>
      <c r="DU21" s="20">
        <v>0</v>
      </c>
      <c r="DV21" s="20">
        <v>0</v>
      </c>
      <c r="DW21" s="20">
        <v>0</v>
      </c>
      <c r="DX21" s="20">
        <v>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  <c r="ED21" s="20">
        <v>0</v>
      </c>
      <c r="EE21" s="20">
        <v>0</v>
      </c>
      <c r="EF21" s="20">
        <v>67823627</v>
      </c>
      <c r="EG21" s="20">
        <v>0</v>
      </c>
      <c r="EH21" s="20">
        <v>0</v>
      </c>
      <c r="EI21" s="20">
        <v>0</v>
      </c>
      <c r="EJ21" s="20">
        <v>0</v>
      </c>
      <c r="EK21" s="20">
        <v>0</v>
      </c>
      <c r="EL21" s="20" t="s">
        <v>69</v>
      </c>
      <c r="EM21" s="20">
        <v>0</v>
      </c>
      <c r="EN21" s="20">
        <v>0</v>
      </c>
      <c r="EO21" s="20">
        <v>0</v>
      </c>
      <c r="EP21" s="20">
        <v>0</v>
      </c>
      <c r="EQ21" s="20">
        <v>0</v>
      </c>
      <c r="ER21" s="20">
        <v>0</v>
      </c>
      <c r="ES21" s="20">
        <v>0</v>
      </c>
      <c r="ET21" s="20">
        <v>0</v>
      </c>
      <c r="EU21" s="20">
        <v>0</v>
      </c>
      <c r="EV21" s="20">
        <v>0</v>
      </c>
      <c r="EW21" s="20">
        <v>0</v>
      </c>
      <c r="EX21" s="20">
        <v>0</v>
      </c>
      <c r="EY21" s="20">
        <v>0</v>
      </c>
      <c r="EZ21" s="20">
        <v>0</v>
      </c>
      <c r="FA21" s="20">
        <v>0</v>
      </c>
      <c r="FB21" s="20">
        <v>0</v>
      </c>
      <c r="FC21" s="20">
        <v>0</v>
      </c>
      <c r="FD21" s="20">
        <v>44520417</v>
      </c>
      <c r="FE21" s="20">
        <v>0</v>
      </c>
      <c r="FF21" s="20">
        <v>0</v>
      </c>
      <c r="FG21" s="20">
        <v>0</v>
      </c>
      <c r="FH21" s="20">
        <v>0</v>
      </c>
      <c r="FI21" s="20">
        <v>0</v>
      </c>
      <c r="FJ21" s="20">
        <v>0</v>
      </c>
      <c r="FK21" s="20">
        <v>0</v>
      </c>
      <c r="FL21" s="20">
        <v>0</v>
      </c>
      <c r="FM21" s="20">
        <v>0</v>
      </c>
      <c r="FN21" s="20">
        <v>0</v>
      </c>
      <c r="FO21" s="20" t="s">
        <v>69</v>
      </c>
      <c r="FP21" s="20">
        <v>0</v>
      </c>
      <c r="FQ21" s="20" t="s">
        <v>149</v>
      </c>
      <c r="FR21" s="20" t="s">
        <v>69</v>
      </c>
      <c r="FS21" s="20">
        <v>0</v>
      </c>
      <c r="FT21" s="20">
        <v>0</v>
      </c>
      <c r="FU21" s="20">
        <v>0</v>
      </c>
      <c r="FV21" s="20" t="s">
        <v>69</v>
      </c>
      <c r="FW21" s="20">
        <v>0</v>
      </c>
      <c r="FX21" s="20" t="s">
        <v>69</v>
      </c>
      <c r="FY21" s="20" t="s">
        <v>69</v>
      </c>
      <c r="FZ21" s="20" t="s">
        <v>69</v>
      </c>
      <c r="GA21" s="20" t="s">
        <v>149</v>
      </c>
      <c r="GB21" s="20" t="s">
        <v>69</v>
      </c>
      <c r="GC21" s="20" t="s">
        <v>69</v>
      </c>
      <c r="GD21" s="20">
        <v>0</v>
      </c>
      <c r="GE21" s="20" t="s">
        <v>110</v>
      </c>
      <c r="GF21" s="20" t="s">
        <v>69</v>
      </c>
      <c r="GG21" s="20">
        <v>0</v>
      </c>
      <c r="GH21" s="20">
        <v>0</v>
      </c>
      <c r="GI21" s="20" t="s">
        <v>149</v>
      </c>
    </row>
    <row r="22" spans="1:191" ht="17.25" customHeight="1">
      <c r="A22" s="103"/>
      <c r="B22" s="24" t="s">
        <v>94</v>
      </c>
      <c r="C22" s="19" t="s">
        <v>49</v>
      </c>
      <c r="D22" s="20">
        <v>315150904</v>
      </c>
      <c r="E22" s="20" t="s">
        <v>73</v>
      </c>
      <c r="F22" s="20" t="s">
        <v>73</v>
      </c>
      <c r="G22" s="20" t="s">
        <v>73</v>
      </c>
      <c r="H22" s="20" t="s">
        <v>73</v>
      </c>
      <c r="I22" s="20" t="s">
        <v>73</v>
      </c>
      <c r="J22" s="20" t="s">
        <v>73</v>
      </c>
      <c r="K22" s="20" t="s">
        <v>110</v>
      </c>
      <c r="L22" s="20" t="s">
        <v>73</v>
      </c>
      <c r="M22" s="20" t="s">
        <v>73</v>
      </c>
      <c r="N22" s="20" t="s">
        <v>110</v>
      </c>
      <c r="O22" s="20">
        <v>34530800</v>
      </c>
      <c r="P22" s="20" t="s">
        <v>73</v>
      </c>
      <c r="Q22" s="20" t="s">
        <v>73</v>
      </c>
      <c r="R22" s="20" t="s">
        <v>73</v>
      </c>
      <c r="S22" s="20">
        <v>151504623</v>
      </c>
      <c r="T22" s="20">
        <v>77152770</v>
      </c>
      <c r="U22" s="20" t="s">
        <v>110</v>
      </c>
      <c r="V22" s="20" t="s">
        <v>73</v>
      </c>
      <c r="W22" s="20" t="s">
        <v>148</v>
      </c>
      <c r="X22" s="20">
        <v>113618909</v>
      </c>
      <c r="Y22" s="20">
        <v>63350000</v>
      </c>
      <c r="Z22" s="20">
        <v>96605462</v>
      </c>
      <c r="AA22" s="20" t="s">
        <v>73</v>
      </c>
      <c r="AB22" s="20" t="s">
        <v>73</v>
      </c>
      <c r="AC22" s="20">
        <v>84900151</v>
      </c>
      <c r="AD22" s="20" t="s">
        <v>73</v>
      </c>
      <c r="AE22" s="20">
        <v>12459000</v>
      </c>
      <c r="AF22" s="20">
        <v>0</v>
      </c>
      <c r="AG22" s="20" t="s">
        <v>73</v>
      </c>
      <c r="AH22" s="20">
        <v>275890302</v>
      </c>
      <c r="AI22" s="20">
        <v>0</v>
      </c>
      <c r="AJ22" s="20">
        <v>195657395</v>
      </c>
      <c r="AK22" s="20">
        <v>86881190</v>
      </c>
      <c r="AL22" s="20" t="s">
        <v>73</v>
      </c>
      <c r="AM22" s="20">
        <v>52570013</v>
      </c>
      <c r="AN22" s="20" t="s">
        <v>128</v>
      </c>
      <c r="AO22" s="20" t="s">
        <v>73</v>
      </c>
      <c r="AP22" s="20" t="s">
        <v>73</v>
      </c>
      <c r="AQ22" s="20">
        <v>191319365</v>
      </c>
      <c r="AR22" s="20" t="s">
        <v>110</v>
      </c>
      <c r="AS22" s="20">
        <v>118442610</v>
      </c>
      <c r="AT22" s="20" t="s">
        <v>73</v>
      </c>
      <c r="AU22" s="20">
        <v>51625808</v>
      </c>
      <c r="AV22" s="20" t="s">
        <v>73</v>
      </c>
      <c r="AW22" s="20">
        <v>400188032</v>
      </c>
      <c r="AX22" s="20" t="s">
        <v>73</v>
      </c>
      <c r="AY22" s="20" t="s">
        <v>128</v>
      </c>
      <c r="AZ22" s="20" t="s">
        <v>73</v>
      </c>
      <c r="BA22" s="20" t="s">
        <v>73</v>
      </c>
      <c r="BB22" s="20">
        <v>297758495</v>
      </c>
      <c r="BC22" s="20" t="s">
        <v>73</v>
      </c>
      <c r="BD22" s="20" t="s">
        <v>73</v>
      </c>
      <c r="BE22" s="20">
        <v>51500334</v>
      </c>
      <c r="BF22" s="20" t="s">
        <v>73</v>
      </c>
      <c r="BG22" s="20" t="s">
        <v>73</v>
      </c>
      <c r="BH22" s="20">
        <v>178714938</v>
      </c>
      <c r="BI22" s="20">
        <v>21073234</v>
      </c>
      <c r="BJ22" s="20">
        <v>0</v>
      </c>
      <c r="BK22" s="20">
        <v>82122667</v>
      </c>
      <c r="BL22" s="20" t="s">
        <v>73</v>
      </c>
      <c r="BM22" s="20">
        <v>44498987</v>
      </c>
      <c r="BN22" s="20" t="s">
        <v>73</v>
      </c>
      <c r="BO22" s="20" t="s">
        <v>73</v>
      </c>
      <c r="BP22" s="20">
        <v>59492858</v>
      </c>
      <c r="BQ22" s="20" t="s">
        <v>73</v>
      </c>
      <c r="BR22" s="20" t="s">
        <v>128</v>
      </c>
      <c r="BS22" s="20" t="s">
        <v>73</v>
      </c>
      <c r="BT22" s="20" t="s">
        <v>73</v>
      </c>
      <c r="BU22" s="20" t="s">
        <v>73</v>
      </c>
      <c r="BV22" s="20" t="s">
        <v>73</v>
      </c>
      <c r="BW22" s="20">
        <v>2326246</v>
      </c>
      <c r="BX22" s="20" t="s">
        <v>73</v>
      </c>
      <c r="BY22" s="20">
        <v>0</v>
      </c>
      <c r="BZ22" s="20">
        <v>48498000</v>
      </c>
      <c r="CA22" s="20" t="s">
        <v>73</v>
      </c>
      <c r="CB22" s="20" t="s">
        <v>73</v>
      </c>
      <c r="CC22" s="20">
        <v>1991891</v>
      </c>
      <c r="CD22" s="20">
        <v>185094058</v>
      </c>
      <c r="CE22" s="20" t="s">
        <v>73</v>
      </c>
      <c r="CF22" s="20">
        <v>126451459</v>
      </c>
      <c r="CG22" s="20" t="s">
        <v>69</v>
      </c>
      <c r="CH22" s="20" t="s">
        <v>73</v>
      </c>
      <c r="CI22" s="20" t="s">
        <v>73</v>
      </c>
      <c r="CJ22" s="20" t="s">
        <v>73</v>
      </c>
      <c r="CK22" s="20" t="s">
        <v>73</v>
      </c>
      <c r="CL22" s="20" t="s">
        <v>73</v>
      </c>
      <c r="CM22" s="20"/>
      <c r="CN22" s="20" t="s">
        <v>73</v>
      </c>
      <c r="CO22" s="20" t="s">
        <v>73</v>
      </c>
      <c r="CP22" s="20" t="s">
        <v>73</v>
      </c>
      <c r="CQ22" s="20" t="s">
        <v>73</v>
      </c>
      <c r="CR22" s="20" t="s">
        <v>110</v>
      </c>
      <c r="CS22" s="20" t="s">
        <v>73</v>
      </c>
      <c r="CT22" s="20" t="s">
        <v>73</v>
      </c>
      <c r="CU22" s="20" t="s">
        <v>73</v>
      </c>
      <c r="CV22" s="20" t="s">
        <v>73</v>
      </c>
      <c r="CW22" s="20">
        <v>16623414</v>
      </c>
      <c r="CX22" s="20" t="s">
        <v>73</v>
      </c>
      <c r="CY22" s="20">
        <v>112239943</v>
      </c>
      <c r="CZ22" s="20" t="s">
        <v>73</v>
      </c>
      <c r="DA22" s="20" t="s">
        <v>73</v>
      </c>
      <c r="DB22" s="20"/>
      <c r="DC22" s="20" t="s">
        <v>73</v>
      </c>
      <c r="DD22" s="20">
        <v>31102172</v>
      </c>
      <c r="DE22" s="20" t="s">
        <v>73</v>
      </c>
      <c r="DF22" s="20">
        <v>1430000</v>
      </c>
      <c r="DG22" s="20" t="s">
        <v>73</v>
      </c>
      <c r="DH22" s="20" t="s">
        <v>73</v>
      </c>
      <c r="DI22" s="20" t="s">
        <v>73</v>
      </c>
      <c r="DJ22" s="20" t="s">
        <v>73</v>
      </c>
      <c r="DK22" s="20">
        <v>12507947</v>
      </c>
      <c r="DL22" s="20" t="s">
        <v>73</v>
      </c>
      <c r="DM22" s="20">
        <v>191387998</v>
      </c>
      <c r="DN22" s="20">
        <v>37180176</v>
      </c>
      <c r="DO22" s="20" t="s">
        <v>73</v>
      </c>
      <c r="DP22" s="20" t="s">
        <v>73</v>
      </c>
      <c r="DQ22" s="20" t="s">
        <v>73</v>
      </c>
      <c r="DR22" s="20" t="s">
        <v>73</v>
      </c>
      <c r="DS22" s="20" t="s">
        <v>73</v>
      </c>
      <c r="DT22" s="20" t="s">
        <v>73</v>
      </c>
      <c r="DU22" s="20">
        <v>24853968</v>
      </c>
      <c r="DV22" s="20" t="s">
        <v>73</v>
      </c>
      <c r="DW22" s="20" t="s">
        <v>73</v>
      </c>
      <c r="DX22" s="20">
        <v>198119380</v>
      </c>
      <c r="DY22" s="20" t="s">
        <v>73</v>
      </c>
      <c r="DZ22" s="20">
        <v>21329543</v>
      </c>
      <c r="EA22" s="20" t="s">
        <v>73</v>
      </c>
      <c r="EB22" s="20" t="s">
        <v>73</v>
      </c>
      <c r="EC22" s="20" t="s">
        <v>73</v>
      </c>
      <c r="ED22" s="20" t="s">
        <v>73</v>
      </c>
      <c r="EE22" s="20" t="s">
        <v>73</v>
      </c>
      <c r="EF22" s="20" t="s">
        <v>73</v>
      </c>
      <c r="EG22" s="20" t="s">
        <v>73</v>
      </c>
      <c r="EH22" s="20">
        <v>9812471</v>
      </c>
      <c r="EI22" s="20" t="s">
        <v>73</v>
      </c>
      <c r="EJ22" s="20" t="s">
        <v>73</v>
      </c>
      <c r="EK22" s="20" t="s">
        <v>73</v>
      </c>
      <c r="EL22" s="20" t="s">
        <v>69</v>
      </c>
      <c r="EM22" s="20" t="s">
        <v>73</v>
      </c>
      <c r="EN22" s="20">
        <v>3068100</v>
      </c>
      <c r="EO22" s="20" t="s">
        <v>73</v>
      </c>
      <c r="EP22" s="20">
        <v>290197000</v>
      </c>
      <c r="EQ22" s="20"/>
      <c r="ER22" s="20" t="s">
        <v>73</v>
      </c>
      <c r="ES22" s="20" t="s">
        <v>73</v>
      </c>
      <c r="ET22" s="20">
        <v>109096675</v>
      </c>
      <c r="EU22" s="20" t="s">
        <v>73</v>
      </c>
      <c r="EV22" s="20">
        <v>250913302</v>
      </c>
      <c r="EW22" s="20">
        <v>84292384</v>
      </c>
      <c r="EX22" s="20" t="s">
        <v>73</v>
      </c>
      <c r="EY22" s="20" t="s">
        <v>73</v>
      </c>
      <c r="EZ22" s="20" t="s">
        <v>73</v>
      </c>
      <c r="FA22" s="20" t="s">
        <v>73</v>
      </c>
      <c r="FB22" s="20">
        <v>150509743</v>
      </c>
      <c r="FC22" s="20" t="s">
        <v>73</v>
      </c>
      <c r="FD22" s="20" t="s">
        <v>73</v>
      </c>
      <c r="FE22" s="20" t="s">
        <v>73</v>
      </c>
      <c r="FF22" s="20">
        <v>2995739</v>
      </c>
      <c r="FG22" s="20" t="s">
        <v>73</v>
      </c>
      <c r="FH22" s="20">
        <v>661673804</v>
      </c>
      <c r="FI22" s="20" t="s">
        <v>73</v>
      </c>
      <c r="FJ22" s="20">
        <v>55455869</v>
      </c>
      <c r="FK22" s="20" t="s">
        <v>73</v>
      </c>
      <c r="FL22" s="20">
        <v>154446674</v>
      </c>
      <c r="FM22" s="20">
        <v>19557641</v>
      </c>
      <c r="FN22" s="20" t="s">
        <v>73</v>
      </c>
      <c r="FO22" s="20" t="s">
        <v>69</v>
      </c>
      <c r="FP22" s="20" t="s">
        <v>73</v>
      </c>
      <c r="FQ22" s="20" t="s">
        <v>149</v>
      </c>
      <c r="FR22" s="20" t="s">
        <v>69</v>
      </c>
      <c r="FS22" s="20">
        <v>137953583</v>
      </c>
      <c r="FT22" s="20" t="s">
        <v>73</v>
      </c>
      <c r="FU22" s="20">
        <v>139239865</v>
      </c>
      <c r="FV22" s="20" t="s">
        <v>69</v>
      </c>
      <c r="FW22" s="20">
        <v>68695827</v>
      </c>
      <c r="FX22" s="20" t="s">
        <v>69</v>
      </c>
      <c r="FY22" s="20" t="s">
        <v>69</v>
      </c>
      <c r="FZ22" s="20" t="s">
        <v>69</v>
      </c>
      <c r="GA22" s="20" t="s">
        <v>149</v>
      </c>
      <c r="GB22" s="20" t="s">
        <v>69</v>
      </c>
      <c r="GC22" s="20" t="s">
        <v>69</v>
      </c>
      <c r="GD22" s="20" t="s">
        <v>73</v>
      </c>
      <c r="GE22" s="20" t="s">
        <v>110</v>
      </c>
      <c r="GF22" s="20" t="s">
        <v>69</v>
      </c>
      <c r="GG22" s="20" t="s">
        <v>73</v>
      </c>
      <c r="GH22" s="20" t="s">
        <v>73</v>
      </c>
      <c r="GI22" s="20" t="s">
        <v>149</v>
      </c>
    </row>
    <row r="23" spans="1:191" ht="17.25" customHeight="1">
      <c r="A23" s="103"/>
      <c r="B23" s="24" t="s">
        <v>95</v>
      </c>
      <c r="C23" s="21" t="s">
        <v>50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 t="s">
        <v>110</v>
      </c>
      <c r="L23" s="20">
        <v>0</v>
      </c>
      <c r="M23" s="20">
        <v>0</v>
      </c>
      <c r="N23" s="20" t="s">
        <v>110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77152770</v>
      </c>
      <c r="U23" s="20" t="s">
        <v>110</v>
      </c>
      <c r="V23" s="20">
        <v>0</v>
      </c>
      <c r="W23" s="20" t="s">
        <v>148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195657395</v>
      </c>
      <c r="AK23" s="20">
        <v>0</v>
      </c>
      <c r="AL23" s="20">
        <v>0</v>
      </c>
      <c r="AM23" s="20">
        <v>0</v>
      </c>
      <c r="AN23" s="20" t="s">
        <v>128</v>
      </c>
      <c r="AO23" s="20">
        <v>0</v>
      </c>
      <c r="AP23" s="20">
        <v>0</v>
      </c>
      <c r="AQ23" s="20">
        <v>0</v>
      </c>
      <c r="AR23" s="20" t="s">
        <v>110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 t="s">
        <v>128</v>
      </c>
      <c r="AZ23" s="20">
        <v>0</v>
      </c>
      <c r="BA23" s="20">
        <v>0</v>
      </c>
      <c r="BB23" s="20">
        <v>297758495</v>
      </c>
      <c r="BC23" s="20">
        <v>0</v>
      </c>
      <c r="BD23" s="20">
        <v>0</v>
      </c>
      <c r="BE23" s="20">
        <v>51500334</v>
      </c>
      <c r="BF23" s="20">
        <v>0</v>
      </c>
      <c r="BG23" s="20">
        <v>0</v>
      </c>
      <c r="BH23" s="20">
        <v>0</v>
      </c>
      <c r="BI23" s="20">
        <v>21073234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59492858</v>
      </c>
      <c r="BQ23" s="20">
        <v>0</v>
      </c>
      <c r="BR23" s="20" t="s">
        <v>128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185094058</v>
      </c>
      <c r="CE23" s="20">
        <v>0</v>
      </c>
      <c r="CF23" s="20">
        <v>0</v>
      </c>
      <c r="CG23" s="20" t="s">
        <v>69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 t="s">
        <v>110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37180176</v>
      </c>
      <c r="DO23" s="20">
        <v>0</v>
      </c>
      <c r="DP23" s="20">
        <v>0</v>
      </c>
      <c r="DQ23" s="20">
        <v>0</v>
      </c>
      <c r="DR23" s="20">
        <v>0</v>
      </c>
      <c r="DS23" s="20">
        <v>0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 t="s">
        <v>69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 t="s">
        <v>69</v>
      </c>
      <c r="FP23" s="20">
        <v>0</v>
      </c>
      <c r="FQ23" s="20" t="s">
        <v>149</v>
      </c>
      <c r="FR23" s="20" t="s">
        <v>69</v>
      </c>
      <c r="FS23" s="20">
        <v>0</v>
      </c>
      <c r="FT23" s="20">
        <v>0</v>
      </c>
      <c r="FU23" s="20">
        <v>0</v>
      </c>
      <c r="FV23" s="20" t="s">
        <v>69</v>
      </c>
      <c r="FW23" s="20">
        <v>0</v>
      </c>
      <c r="FX23" s="20" t="s">
        <v>69</v>
      </c>
      <c r="FY23" s="20" t="s">
        <v>69</v>
      </c>
      <c r="FZ23" s="20" t="s">
        <v>69</v>
      </c>
      <c r="GA23" s="20" t="s">
        <v>149</v>
      </c>
      <c r="GB23" s="20" t="s">
        <v>69</v>
      </c>
      <c r="GC23" s="20" t="s">
        <v>69</v>
      </c>
      <c r="GD23" s="20">
        <v>0</v>
      </c>
      <c r="GE23" s="20" t="s">
        <v>110</v>
      </c>
      <c r="GF23" s="20" t="s">
        <v>69</v>
      </c>
      <c r="GG23" s="20">
        <v>0</v>
      </c>
      <c r="GH23" s="20">
        <v>0</v>
      </c>
      <c r="GI23" s="20" t="s">
        <v>149</v>
      </c>
    </row>
    <row r="24" spans="1:191" ht="17.25" customHeight="1">
      <c r="A24" s="103"/>
      <c r="B24" s="24" t="s">
        <v>96</v>
      </c>
      <c r="C24" s="21" t="s">
        <v>51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 t="s">
        <v>110</v>
      </c>
      <c r="L24" s="20">
        <v>0</v>
      </c>
      <c r="M24" s="20">
        <v>0</v>
      </c>
      <c r="N24" s="20" t="s">
        <v>110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 t="s">
        <v>110</v>
      </c>
      <c r="V24" s="20">
        <v>0</v>
      </c>
      <c r="W24" s="20" t="s">
        <v>148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 t="s">
        <v>128</v>
      </c>
      <c r="AO24" s="20">
        <v>0</v>
      </c>
      <c r="AP24" s="20">
        <v>0</v>
      </c>
      <c r="AQ24" s="20">
        <v>0</v>
      </c>
      <c r="AR24" s="20" t="s">
        <v>110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 t="s">
        <v>128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167001804</v>
      </c>
      <c r="BI24" s="20">
        <v>0</v>
      </c>
      <c r="BJ24" s="20">
        <v>0</v>
      </c>
      <c r="BK24" s="20">
        <v>82122667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 t="s">
        <v>128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 t="s">
        <v>69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 t="s">
        <v>110</v>
      </c>
      <c r="CS24" s="20">
        <v>0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0</v>
      </c>
      <c r="DC24" s="20">
        <v>0</v>
      </c>
      <c r="DD24" s="20">
        <v>0</v>
      </c>
      <c r="DE24" s="20">
        <v>0</v>
      </c>
      <c r="DF24" s="20">
        <v>0</v>
      </c>
      <c r="DG24" s="20">
        <v>0</v>
      </c>
      <c r="DH24" s="20">
        <v>0</v>
      </c>
      <c r="DI24" s="20">
        <v>0</v>
      </c>
      <c r="DJ24" s="20">
        <v>0</v>
      </c>
      <c r="DK24" s="20">
        <v>0</v>
      </c>
      <c r="DL24" s="20">
        <v>0</v>
      </c>
      <c r="DM24" s="20">
        <v>0</v>
      </c>
      <c r="DN24" s="20">
        <v>0</v>
      </c>
      <c r="DO24" s="20">
        <v>0</v>
      </c>
      <c r="DP24" s="20">
        <v>0</v>
      </c>
      <c r="DQ24" s="20">
        <v>0</v>
      </c>
      <c r="DR24" s="20">
        <v>0</v>
      </c>
      <c r="DS24" s="20">
        <v>0</v>
      </c>
      <c r="DT24" s="20">
        <v>0</v>
      </c>
      <c r="DU24" s="20">
        <v>0</v>
      </c>
      <c r="DV24" s="20">
        <v>0</v>
      </c>
      <c r="DW24" s="20">
        <v>0</v>
      </c>
      <c r="DX24" s="20">
        <v>0</v>
      </c>
      <c r="DY24" s="20">
        <v>0</v>
      </c>
      <c r="DZ24" s="20">
        <v>0</v>
      </c>
      <c r="EA24" s="20">
        <v>0</v>
      </c>
      <c r="EB24" s="20">
        <v>0</v>
      </c>
      <c r="EC24" s="20">
        <v>0</v>
      </c>
      <c r="ED24" s="20">
        <v>0</v>
      </c>
      <c r="EE24" s="20">
        <v>0</v>
      </c>
      <c r="EF24" s="20">
        <v>0</v>
      </c>
      <c r="EG24" s="20">
        <v>0</v>
      </c>
      <c r="EH24" s="20">
        <v>0</v>
      </c>
      <c r="EI24" s="20">
        <v>0</v>
      </c>
      <c r="EJ24" s="20">
        <v>0</v>
      </c>
      <c r="EK24" s="20">
        <v>0</v>
      </c>
      <c r="EL24" s="20" t="s">
        <v>69</v>
      </c>
      <c r="EM24" s="20">
        <v>0</v>
      </c>
      <c r="EN24" s="20">
        <v>0</v>
      </c>
      <c r="EO24" s="20">
        <v>0</v>
      </c>
      <c r="EP24" s="20">
        <v>0</v>
      </c>
      <c r="EQ24" s="20">
        <v>0</v>
      </c>
      <c r="ER24" s="20">
        <v>0</v>
      </c>
      <c r="ES24" s="20">
        <v>0</v>
      </c>
      <c r="ET24" s="20">
        <v>109096675</v>
      </c>
      <c r="EU24" s="20">
        <v>0</v>
      </c>
      <c r="EV24" s="20">
        <v>0</v>
      </c>
      <c r="EW24" s="20">
        <v>46936384</v>
      </c>
      <c r="EX24" s="20">
        <v>0</v>
      </c>
      <c r="EY24" s="20">
        <v>0</v>
      </c>
      <c r="EZ24" s="20">
        <v>0</v>
      </c>
      <c r="FA24" s="20">
        <v>0</v>
      </c>
      <c r="FB24" s="20">
        <v>0</v>
      </c>
      <c r="FC24" s="20">
        <v>0</v>
      </c>
      <c r="FD24" s="20">
        <v>0</v>
      </c>
      <c r="FE24" s="20">
        <v>0</v>
      </c>
      <c r="FF24" s="20">
        <v>0</v>
      </c>
      <c r="FG24" s="20">
        <v>0</v>
      </c>
      <c r="FH24" s="20">
        <v>123893300</v>
      </c>
      <c r="FI24" s="20">
        <v>0</v>
      </c>
      <c r="FJ24" s="20">
        <v>0</v>
      </c>
      <c r="FK24" s="20">
        <v>0</v>
      </c>
      <c r="FL24" s="20">
        <v>0</v>
      </c>
      <c r="FM24" s="20">
        <v>0</v>
      </c>
      <c r="FN24" s="20">
        <v>0</v>
      </c>
      <c r="FO24" s="20" t="s">
        <v>69</v>
      </c>
      <c r="FP24" s="20">
        <v>0</v>
      </c>
      <c r="FQ24" s="20" t="s">
        <v>149</v>
      </c>
      <c r="FR24" s="20" t="s">
        <v>69</v>
      </c>
      <c r="FS24" s="20">
        <v>0</v>
      </c>
      <c r="FT24" s="20">
        <v>0</v>
      </c>
      <c r="FU24" s="20">
        <v>0</v>
      </c>
      <c r="FV24" s="20" t="s">
        <v>69</v>
      </c>
      <c r="FW24" s="20">
        <v>0</v>
      </c>
      <c r="FX24" s="20" t="s">
        <v>69</v>
      </c>
      <c r="FY24" s="20" t="s">
        <v>69</v>
      </c>
      <c r="FZ24" s="20" t="s">
        <v>69</v>
      </c>
      <c r="GA24" s="20" t="s">
        <v>149</v>
      </c>
      <c r="GB24" s="20" t="s">
        <v>69</v>
      </c>
      <c r="GC24" s="20" t="s">
        <v>69</v>
      </c>
      <c r="GD24" s="20">
        <v>0</v>
      </c>
      <c r="GE24" s="20" t="s">
        <v>110</v>
      </c>
      <c r="GF24" s="20" t="s">
        <v>69</v>
      </c>
      <c r="GG24" s="20">
        <v>0</v>
      </c>
      <c r="GH24" s="20">
        <v>0</v>
      </c>
      <c r="GI24" s="20" t="s">
        <v>149</v>
      </c>
    </row>
    <row r="25" spans="1:191" ht="17.25" customHeight="1">
      <c r="A25" s="103"/>
      <c r="B25" s="24" t="s">
        <v>97</v>
      </c>
      <c r="C25" s="21" t="s">
        <v>98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 t="s">
        <v>110</v>
      </c>
      <c r="L25" s="20">
        <v>0</v>
      </c>
      <c r="M25" s="20">
        <v>0</v>
      </c>
      <c r="N25" s="20" t="s">
        <v>110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 t="s">
        <v>110</v>
      </c>
      <c r="V25" s="20">
        <v>0</v>
      </c>
      <c r="W25" s="20" t="s">
        <v>148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 t="s">
        <v>128</v>
      </c>
      <c r="AO25" s="20">
        <v>0</v>
      </c>
      <c r="AP25" s="20">
        <v>0</v>
      </c>
      <c r="AQ25" s="20">
        <v>0</v>
      </c>
      <c r="AR25" s="20" t="s">
        <v>110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 t="s">
        <v>128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 t="s">
        <v>128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 t="s">
        <v>69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 t="s">
        <v>110</v>
      </c>
      <c r="CS25" s="20">
        <v>0</v>
      </c>
      <c r="CT25" s="20">
        <v>0</v>
      </c>
      <c r="CU25" s="20">
        <v>0</v>
      </c>
      <c r="CV25" s="20">
        <v>0</v>
      </c>
      <c r="CW25" s="20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20">
        <v>0</v>
      </c>
      <c r="DD25" s="20">
        <v>0</v>
      </c>
      <c r="DE25" s="20">
        <v>0</v>
      </c>
      <c r="DF25" s="20">
        <v>0</v>
      </c>
      <c r="DG25" s="20">
        <v>0</v>
      </c>
      <c r="DH25" s="20">
        <v>0</v>
      </c>
      <c r="DI25" s="20">
        <v>0</v>
      </c>
      <c r="DJ25" s="20">
        <v>0</v>
      </c>
      <c r="DK25" s="20">
        <v>0</v>
      </c>
      <c r="DL25" s="20">
        <v>0</v>
      </c>
      <c r="DM25" s="20">
        <v>0</v>
      </c>
      <c r="DN25" s="20">
        <v>0</v>
      </c>
      <c r="DO25" s="20">
        <v>0</v>
      </c>
      <c r="DP25" s="20">
        <v>0</v>
      </c>
      <c r="DQ25" s="20">
        <v>0</v>
      </c>
      <c r="DR25" s="20">
        <v>0</v>
      </c>
      <c r="DS25" s="20">
        <v>0</v>
      </c>
      <c r="DT25" s="20">
        <v>0</v>
      </c>
      <c r="DU25" s="20">
        <v>0</v>
      </c>
      <c r="DV25" s="20">
        <v>0</v>
      </c>
      <c r="DW25" s="20">
        <v>0</v>
      </c>
      <c r="DX25" s="20">
        <v>0</v>
      </c>
      <c r="DY25" s="20">
        <v>0</v>
      </c>
      <c r="DZ25" s="20">
        <v>0</v>
      </c>
      <c r="EA25" s="20">
        <v>0</v>
      </c>
      <c r="EB25" s="20">
        <v>0</v>
      </c>
      <c r="EC25" s="20">
        <v>0</v>
      </c>
      <c r="ED25" s="20">
        <v>0</v>
      </c>
      <c r="EE25" s="20">
        <v>0</v>
      </c>
      <c r="EF25" s="20">
        <v>0</v>
      </c>
      <c r="EG25" s="20">
        <v>0</v>
      </c>
      <c r="EH25" s="20">
        <v>0</v>
      </c>
      <c r="EI25" s="20">
        <v>0</v>
      </c>
      <c r="EJ25" s="20">
        <v>0</v>
      </c>
      <c r="EK25" s="20">
        <v>0</v>
      </c>
      <c r="EL25" s="20" t="s">
        <v>69</v>
      </c>
      <c r="EM25" s="20">
        <v>0</v>
      </c>
      <c r="EN25" s="20">
        <v>0</v>
      </c>
      <c r="EO25" s="20">
        <v>0</v>
      </c>
      <c r="EP25" s="20">
        <v>0</v>
      </c>
      <c r="EQ25" s="20">
        <v>0</v>
      </c>
      <c r="ER25" s="20">
        <v>0</v>
      </c>
      <c r="ES25" s="20">
        <v>0</v>
      </c>
      <c r="ET25" s="20">
        <v>0</v>
      </c>
      <c r="EU25" s="20">
        <v>0</v>
      </c>
      <c r="EV25" s="20">
        <v>0</v>
      </c>
      <c r="EW25" s="20">
        <v>0</v>
      </c>
      <c r="EX25" s="20">
        <v>0</v>
      </c>
      <c r="EY25" s="20">
        <v>0</v>
      </c>
      <c r="EZ25" s="20">
        <v>0</v>
      </c>
      <c r="FA25" s="20">
        <v>0</v>
      </c>
      <c r="FB25" s="20">
        <v>0</v>
      </c>
      <c r="FC25" s="20">
        <v>0</v>
      </c>
      <c r="FD25" s="20">
        <v>0</v>
      </c>
      <c r="FE25" s="20">
        <v>0</v>
      </c>
      <c r="FF25" s="20">
        <v>0</v>
      </c>
      <c r="FG25" s="20">
        <v>0</v>
      </c>
      <c r="FH25" s="20">
        <v>0</v>
      </c>
      <c r="FI25" s="20">
        <v>0</v>
      </c>
      <c r="FJ25" s="20">
        <v>0</v>
      </c>
      <c r="FK25" s="20">
        <v>0</v>
      </c>
      <c r="FL25" s="20">
        <v>0</v>
      </c>
      <c r="FM25" s="20">
        <v>0</v>
      </c>
      <c r="FN25" s="20">
        <v>0</v>
      </c>
      <c r="FO25" s="20" t="s">
        <v>69</v>
      </c>
      <c r="FP25" s="20">
        <v>0</v>
      </c>
      <c r="FQ25" s="20" t="s">
        <v>149</v>
      </c>
      <c r="FR25" s="20" t="s">
        <v>69</v>
      </c>
      <c r="FS25" s="20">
        <v>0</v>
      </c>
      <c r="FT25" s="20">
        <v>0</v>
      </c>
      <c r="FU25" s="20">
        <v>0</v>
      </c>
      <c r="FV25" s="20" t="s">
        <v>69</v>
      </c>
      <c r="FW25" s="20">
        <v>68695827</v>
      </c>
      <c r="FX25" s="20" t="s">
        <v>69</v>
      </c>
      <c r="FY25" s="20" t="s">
        <v>69</v>
      </c>
      <c r="FZ25" s="20" t="s">
        <v>69</v>
      </c>
      <c r="GA25" s="20" t="s">
        <v>149</v>
      </c>
      <c r="GB25" s="20" t="s">
        <v>69</v>
      </c>
      <c r="GC25" s="20" t="s">
        <v>69</v>
      </c>
      <c r="GD25" s="20">
        <v>0</v>
      </c>
      <c r="GE25" s="20" t="s">
        <v>110</v>
      </c>
      <c r="GF25" s="20" t="s">
        <v>69</v>
      </c>
      <c r="GG25" s="20">
        <v>0</v>
      </c>
      <c r="GH25" s="20">
        <v>0</v>
      </c>
      <c r="GI25" s="20" t="s">
        <v>149</v>
      </c>
    </row>
    <row r="26" spans="1:191" ht="17.25" customHeight="1">
      <c r="A26" s="103"/>
      <c r="B26" s="24" t="s">
        <v>99</v>
      </c>
      <c r="C26" s="21" t="s">
        <v>53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 t="s">
        <v>110</v>
      </c>
      <c r="L26" s="20">
        <v>0</v>
      </c>
      <c r="M26" s="20">
        <v>0</v>
      </c>
      <c r="N26" s="20" t="s">
        <v>110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 t="s">
        <v>110</v>
      </c>
      <c r="V26" s="20">
        <v>0</v>
      </c>
      <c r="W26" s="20" t="s">
        <v>148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86881190</v>
      </c>
      <c r="AL26" s="20">
        <v>0</v>
      </c>
      <c r="AM26" s="20">
        <v>0</v>
      </c>
      <c r="AN26" s="20" t="s">
        <v>128</v>
      </c>
      <c r="AO26" s="20">
        <v>0</v>
      </c>
      <c r="AP26" s="20">
        <v>0</v>
      </c>
      <c r="AQ26" s="20">
        <v>0</v>
      </c>
      <c r="AR26" s="20" t="s">
        <v>110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 t="s">
        <v>128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 t="s">
        <v>128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 t="s">
        <v>69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 t="s">
        <v>110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0">
        <v>0</v>
      </c>
      <c r="DL26" s="20">
        <v>0</v>
      </c>
      <c r="DM26" s="20">
        <v>0</v>
      </c>
      <c r="DN26" s="20">
        <v>0</v>
      </c>
      <c r="DO26" s="20">
        <v>0</v>
      </c>
      <c r="DP26" s="20">
        <v>0</v>
      </c>
      <c r="DQ26" s="20">
        <v>0</v>
      </c>
      <c r="DR26" s="20">
        <v>0</v>
      </c>
      <c r="DS26" s="20">
        <v>0</v>
      </c>
      <c r="DT26" s="20">
        <v>0</v>
      </c>
      <c r="DU26" s="20">
        <v>0</v>
      </c>
      <c r="DV26" s="20">
        <v>0</v>
      </c>
      <c r="DW26" s="20">
        <v>0</v>
      </c>
      <c r="DX26" s="20">
        <v>0</v>
      </c>
      <c r="DY26" s="20">
        <v>0</v>
      </c>
      <c r="DZ26" s="20">
        <v>1919143</v>
      </c>
      <c r="EA26" s="20">
        <v>0</v>
      </c>
      <c r="EB26" s="20">
        <v>0</v>
      </c>
      <c r="EC26" s="20">
        <v>0</v>
      </c>
      <c r="ED26" s="20">
        <v>0</v>
      </c>
      <c r="EE26" s="20">
        <v>0</v>
      </c>
      <c r="EF26" s="20">
        <v>0</v>
      </c>
      <c r="EG26" s="20">
        <v>0</v>
      </c>
      <c r="EH26" s="20">
        <v>0</v>
      </c>
      <c r="EI26" s="20">
        <v>0</v>
      </c>
      <c r="EJ26" s="20">
        <v>0</v>
      </c>
      <c r="EK26" s="20">
        <v>0</v>
      </c>
      <c r="EL26" s="20" t="s">
        <v>69</v>
      </c>
      <c r="EM26" s="20">
        <v>0</v>
      </c>
      <c r="EN26" s="20">
        <v>0</v>
      </c>
      <c r="EO26" s="20">
        <v>0</v>
      </c>
      <c r="EP26" s="20">
        <v>0</v>
      </c>
      <c r="EQ26" s="20">
        <v>0</v>
      </c>
      <c r="ER26" s="20">
        <v>0</v>
      </c>
      <c r="ES26" s="20">
        <v>0</v>
      </c>
      <c r="ET26" s="20">
        <v>0</v>
      </c>
      <c r="EU26" s="20">
        <v>0</v>
      </c>
      <c r="EV26" s="20">
        <v>0</v>
      </c>
      <c r="EW26" s="20">
        <v>0</v>
      </c>
      <c r="EX26" s="20">
        <v>0</v>
      </c>
      <c r="EY26" s="20">
        <v>0</v>
      </c>
      <c r="EZ26" s="20">
        <v>0</v>
      </c>
      <c r="FA26" s="20">
        <v>0</v>
      </c>
      <c r="FB26" s="20">
        <v>0</v>
      </c>
      <c r="FC26" s="20">
        <v>0</v>
      </c>
      <c r="FD26" s="20">
        <v>0</v>
      </c>
      <c r="FE26" s="20">
        <v>0</v>
      </c>
      <c r="FF26" s="20">
        <v>0</v>
      </c>
      <c r="FG26" s="20">
        <v>0</v>
      </c>
      <c r="FH26" s="20">
        <v>207339504</v>
      </c>
      <c r="FI26" s="20">
        <v>0</v>
      </c>
      <c r="FJ26" s="20">
        <v>52695869</v>
      </c>
      <c r="FK26" s="20">
        <v>0</v>
      </c>
      <c r="FL26" s="20">
        <v>0</v>
      </c>
      <c r="FM26" s="20">
        <v>0</v>
      </c>
      <c r="FN26" s="20">
        <v>0</v>
      </c>
      <c r="FO26" s="20" t="s">
        <v>69</v>
      </c>
      <c r="FP26" s="20">
        <v>0</v>
      </c>
      <c r="FQ26" s="20" t="s">
        <v>149</v>
      </c>
      <c r="FR26" s="20" t="s">
        <v>69</v>
      </c>
      <c r="FS26" s="20">
        <v>0</v>
      </c>
      <c r="FT26" s="20">
        <v>0</v>
      </c>
      <c r="FU26" s="20">
        <v>0</v>
      </c>
      <c r="FV26" s="20" t="s">
        <v>69</v>
      </c>
      <c r="FW26" s="20">
        <v>0</v>
      </c>
      <c r="FX26" s="20" t="s">
        <v>69</v>
      </c>
      <c r="FY26" s="20" t="s">
        <v>69</v>
      </c>
      <c r="FZ26" s="20" t="s">
        <v>69</v>
      </c>
      <c r="GA26" s="20" t="s">
        <v>149</v>
      </c>
      <c r="GB26" s="20" t="s">
        <v>69</v>
      </c>
      <c r="GC26" s="20" t="s">
        <v>69</v>
      </c>
      <c r="GD26" s="20">
        <v>0</v>
      </c>
      <c r="GE26" s="20" t="s">
        <v>110</v>
      </c>
      <c r="GF26" s="20" t="s">
        <v>69</v>
      </c>
      <c r="GG26" s="20">
        <v>0</v>
      </c>
      <c r="GH26" s="20">
        <v>0</v>
      </c>
      <c r="GI26" s="20" t="s">
        <v>149</v>
      </c>
    </row>
    <row r="27" spans="1:191" ht="17.25" customHeight="1">
      <c r="A27" s="103"/>
      <c r="B27" s="24" t="s">
        <v>100</v>
      </c>
      <c r="C27" s="21" t="s">
        <v>54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 t="s">
        <v>110</v>
      </c>
      <c r="L27" s="20">
        <v>0</v>
      </c>
      <c r="M27" s="20">
        <v>0</v>
      </c>
      <c r="N27" s="20" t="s">
        <v>110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 t="s">
        <v>110</v>
      </c>
      <c r="V27" s="20">
        <v>0</v>
      </c>
      <c r="W27" s="20" t="s">
        <v>148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84900151</v>
      </c>
      <c r="AD27" s="20">
        <v>0</v>
      </c>
      <c r="AE27" s="20">
        <v>0</v>
      </c>
      <c r="AF27" s="20">
        <v>0</v>
      </c>
      <c r="AG27" s="20">
        <v>0</v>
      </c>
      <c r="AH27" s="20">
        <v>275890302</v>
      </c>
      <c r="AI27" s="20">
        <v>0</v>
      </c>
      <c r="AJ27" s="20">
        <v>0</v>
      </c>
      <c r="AK27" s="20">
        <v>0</v>
      </c>
      <c r="AL27" s="20">
        <v>0</v>
      </c>
      <c r="AM27" s="20">
        <v>52570013</v>
      </c>
      <c r="AN27" s="20" t="s">
        <v>128</v>
      </c>
      <c r="AO27" s="20">
        <v>0</v>
      </c>
      <c r="AP27" s="20">
        <v>0</v>
      </c>
      <c r="AQ27" s="20">
        <v>0</v>
      </c>
      <c r="AR27" s="20" t="s">
        <v>110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 t="s">
        <v>128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 t="s">
        <v>128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 t="s">
        <v>69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 t="s">
        <v>110</v>
      </c>
      <c r="CS27" s="20">
        <v>0</v>
      </c>
      <c r="CT27" s="20">
        <v>0</v>
      </c>
      <c r="CU27" s="20">
        <v>0</v>
      </c>
      <c r="CV27" s="20">
        <v>0</v>
      </c>
      <c r="CW27" s="20">
        <v>0</v>
      </c>
      <c r="CX27" s="20">
        <v>0</v>
      </c>
      <c r="CY27" s="20">
        <v>0</v>
      </c>
      <c r="CZ27" s="20">
        <v>0</v>
      </c>
      <c r="DA27" s="20">
        <v>0</v>
      </c>
      <c r="DB27" s="20">
        <v>0</v>
      </c>
      <c r="DC27" s="20">
        <v>0</v>
      </c>
      <c r="DD27" s="20">
        <v>0</v>
      </c>
      <c r="DE27" s="20">
        <v>0</v>
      </c>
      <c r="DF27" s="20">
        <v>0</v>
      </c>
      <c r="DG27" s="20">
        <v>0</v>
      </c>
      <c r="DH27" s="20">
        <v>0</v>
      </c>
      <c r="DI27" s="20">
        <v>0</v>
      </c>
      <c r="DJ27" s="20">
        <v>0</v>
      </c>
      <c r="DK27" s="20">
        <v>0</v>
      </c>
      <c r="DL27" s="20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0</v>
      </c>
      <c r="EF27" s="20">
        <v>0</v>
      </c>
      <c r="EG27" s="20">
        <v>0</v>
      </c>
      <c r="EH27" s="20">
        <v>0</v>
      </c>
      <c r="EI27" s="20">
        <v>0</v>
      </c>
      <c r="EJ27" s="20">
        <v>0</v>
      </c>
      <c r="EK27" s="20">
        <v>0</v>
      </c>
      <c r="EL27" s="20" t="s">
        <v>69</v>
      </c>
      <c r="EM27" s="20">
        <v>0</v>
      </c>
      <c r="EN27" s="20">
        <v>0</v>
      </c>
      <c r="EO27" s="20">
        <v>0</v>
      </c>
      <c r="EP27" s="20">
        <v>0</v>
      </c>
      <c r="EQ27" s="20">
        <v>0</v>
      </c>
      <c r="ER27" s="20">
        <v>0</v>
      </c>
      <c r="ES27" s="20">
        <v>0</v>
      </c>
      <c r="ET27" s="20">
        <v>0</v>
      </c>
      <c r="EU27" s="20">
        <v>0</v>
      </c>
      <c r="EV27" s="20">
        <v>0</v>
      </c>
      <c r="EW27" s="20">
        <v>0</v>
      </c>
      <c r="EX27" s="20">
        <v>0</v>
      </c>
      <c r="EY27" s="20">
        <v>0</v>
      </c>
      <c r="EZ27" s="20">
        <v>0</v>
      </c>
      <c r="FA27" s="20">
        <v>0</v>
      </c>
      <c r="FB27" s="20">
        <v>0</v>
      </c>
      <c r="FC27" s="20">
        <v>0</v>
      </c>
      <c r="FD27" s="20">
        <v>0</v>
      </c>
      <c r="FE27" s="20">
        <v>0</v>
      </c>
      <c r="FF27" s="20">
        <v>0</v>
      </c>
      <c r="FG27" s="20">
        <v>0</v>
      </c>
      <c r="FH27" s="20">
        <v>0</v>
      </c>
      <c r="FI27" s="20">
        <v>0</v>
      </c>
      <c r="FJ27" s="20">
        <v>0</v>
      </c>
      <c r="FK27" s="20">
        <v>0</v>
      </c>
      <c r="FL27" s="20">
        <v>0</v>
      </c>
      <c r="FM27" s="20">
        <v>0</v>
      </c>
      <c r="FN27" s="20">
        <v>0</v>
      </c>
      <c r="FO27" s="20" t="s">
        <v>69</v>
      </c>
      <c r="FP27" s="20">
        <v>0</v>
      </c>
      <c r="FQ27" s="20" t="s">
        <v>149</v>
      </c>
      <c r="FR27" s="20" t="s">
        <v>69</v>
      </c>
      <c r="FS27" s="20">
        <v>0</v>
      </c>
      <c r="FT27" s="20">
        <v>0</v>
      </c>
      <c r="FU27" s="20">
        <v>0</v>
      </c>
      <c r="FV27" s="20" t="s">
        <v>69</v>
      </c>
      <c r="FW27" s="20">
        <v>0</v>
      </c>
      <c r="FX27" s="20" t="s">
        <v>69</v>
      </c>
      <c r="FY27" s="20" t="s">
        <v>69</v>
      </c>
      <c r="FZ27" s="20" t="s">
        <v>69</v>
      </c>
      <c r="GA27" s="20" t="s">
        <v>149</v>
      </c>
      <c r="GB27" s="20" t="s">
        <v>69</v>
      </c>
      <c r="GC27" s="20" t="s">
        <v>69</v>
      </c>
      <c r="GD27" s="20">
        <v>0</v>
      </c>
      <c r="GE27" s="20" t="s">
        <v>110</v>
      </c>
      <c r="GF27" s="20" t="s">
        <v>69</v>
      </c>
      <c r="GG27" s="20">
        <v>0</v>
      </c>
      <c r="GH27" s="20">
        <v>0</v>
      </c>
      <c r="GI27" s="20" t="s">
        <v>149</v>
      </c>
    </row>
    <row r="28" spans="1:191" ht="17.25" customHeight="1">
      <c r="A28" s="103"/>
      <c r="B28" s="24" t="s">
        <v>101</v>
      </c>
      <c r="C28" s="21" t="s">
        <v>55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 t="s">
        <v>110</v>
      </c>
      <c r="L28" s="20">
        <v>0</v>
      </c>
      <c r="M28" s="20">
        <v>0</v>
      </c>
      <c r="N28" s="20" t="s">
        <v>110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 t="s">
        <v>110</v>
      </c>
      <c r="V28" s="20">
        <v>0</v>
      </c>
      <c r="W28" s="20" t="s">
        <v>148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 t="s">
        <v>128</v>
      </c>
      <c r="AO28" s="20">
        <v>0</v>
      </c>
      <c r="AP28" s="20">
        <v>0</v>
      </c>
      <c r="AQ28" s="20">
        <v>191319365</v>
      </c>
      <c r="AR28" s="20" t="s">
        <v>110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 t="s">
        <v>128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 t="s">
        <v>128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 t="s">
        <v>69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 t="s">
        <v>110</v>
      </c>
      <c r="CS28" s="20">
        <v>0</v>
      </c>
      <c r="CT28" s="20">
        <v>0</v>
      </c>
      <c r="CU28" s="20">
        <v>0</v>
      </c>
      <c r="CV28" s="20">
        <v>0</v>
      </c>
      <c r="CW28" s="20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20">
        <v>0</v>
      </c>
      <c r="DD28" s="20">
        <v>0</v>
      </c>
      <c r="DE28" s="20">
        <v>0</v>
      </c>
      <c r="DF28" s="20">
        <v>0</v>
      </c>
      <c r="DG28" s="20">
        <v>0</v>
      </c>
      <c r="DH28" s="20">
        <v>0</v>
      </c>
      <c r="DI28" s="20">
        <v>0</v>
      </c>
      <c r="DJ28" s="20">
        <v>0</v>
      </c>
      <c r="DK28" s="20">
        <v>0</v>
      </c>
      <c r="DL28" s="20">
        <v>0</v>
      </c>
      <c r="DM28" s="20">
        <v>191387998</v>
      </c>
      <c r="DN28" s="20">
        <v>0</v>
      </c>
      <c r="DO28" s="20">
        <v>0</v>
      </c>
      <c r="DP28" s="20">
        <v>0</v>
      </c>
      <c r="DQ28" s="20">
        <v>0</v>
      </c>
      <c r="DR28" s="20">
        <v>0</v>
      </c>
      <c r="DS28" s="20">
        <v>0</v>
      </c>
      <c r="DT28" s="20">
        <v>0</v>
      </c>
      <c r="DU28" s="20">
        <v>0</v>
      </c>
      <c r="DV28" s="20">
        <v>0</v>
      </c>
      <c r="DW28" s="20">
        <v>0</v>
      </c>
      <c r="DX28" s="20">
        <v>0</v>
      </c>
      <c r="DY28" s="20">
        <v>0</v>
      </c>
      <c r="DZ28" s="20">
        <v>0</v>
      </c>
      <c r="EA28" s="20">
        <v>0</v>
      </c>
      <c r="EB28" s="20">
        <v>0</v>
      </c>
      <c r="EC28" s="20">
        <v>0</v>
      </c>
      <c r="ED28" s="20">
        <v>0</v>
      </c>
      <c r="EE28" s="20">
        <v>0</v>
      </c>
      <c r="EF28" s="20">
        <v>0</v>
      </c>
      <c r="EG28" s="20">
        <v>0</v>
      </c>
      <c r="EH28" s="20">
        <v>0</v>
      </c>
      <c r="EI28" s="20">
        <v>0</v>
      </c>
      <c r="EJ28" s="20">
        <v>0</v>
      </c>
      <c r="EK28" s="20">
        <v>0</v>
      </c>
      <c r="EL28" s="20" t="s">
        <v>69</v>
      </c>
      <c r="EM28" s="20">
        <v>0</v>
      </c>
      <c r="EN28" s="20">
        <v>0</v>
      </c>
      <c r="EO28" s="20">
        <v>0</v>
      </c>
      <c r="EP28" s="20">
        <v>0</v>
      </c>
      <c r="EQ28" s="20">
        <v>0</v>
      </c>
      <c r="ER28" s="20">
        <v>0</v>
      </c>
      <c r="ES28" s="20">
        <v>0</v>
      </c>
      <c r="ET28" s="20">
        <v>0</v>
      </c>
      <c r="EU28" s="20">
        <v>0</v>
      </c>
      <c r="EV28" s="20">
        <v>0</v>
      </c>
      <c r="EW28" s="20">
        <v>0</v>
      </c>
      <c r="EX28" s="20">
        <v>0</v>
      </c>
      <c r="EY28" s="20">
        <v>0</v>
      </c>
      <c r="EZ28" s="20">
        <v>0</v>
      </c>
      <c r="FA28" s="20">
        <v>0</v>
      </c>
      <c r="FB28" s="20">
        <v>0</v>
      </c>
      <c r="FC28" s="20">
        <v>0</v>
      </c>
      <c r="FD28" s="20">
        <v>0</v>
      </c>
      <c r="FE28" s="20">
        <v>0</v>
      </c>
      <c r="FF28" s="20">
        <v>0</v>
      </c>
      <c r="FG28" s="20">
        <v>0</v>
      </c>
      <c r="FH28" s="20">
        <v>0</v>
      </c>
      <c r="FI28" s="20">
        <v>0</v>
      </c>
      <c r="FJ28" s="20">
        <v>0</v>
      </c>
      <c r="FK28" s="20">
        <v>0</v>
      </c>
      <c r="FL28" s="20">
        <v>0</v>
      </c>
      <c r="FM28" s="20">
        <v>0</v>
      </c>
      <c r="FN28" s="20">
        <v>0</v>
      </c>
      <c r="FO28" s="20" t="s">
        <v>69</v>
      </c>
      <c r="FP28" s="20">
        <v>0</v>
      </c>
      <c r="FQ28" s="20" t="s">
        <v>149</v>
      </c>
      <c r="FR28" s="20" t="s">
        <v>69</v>
      </c>
      <c r="FS28" s="20">
        <v>0</v>
      </c>
      <c r="FT28" s="20">
        <v>0</v>
      </c>
      <c r="FU28" s="20">
        <v>0</v>
      </c>
      <c r="FV28" s="20" t="s">
        <v>69</v>
      </c>
      <c r="FW28" s="20">
        <v>0</v>
      </c>
      <c r="FX28" s="20" t="s">
        <v>69</v>
      </c>
      <c r="FY28" s="20" t="s">
        <v>69</v>
      </c>
      <c r="FZ28" s="20" t="s">
        <v>69</v>
      </c>
      <c r="GA28" s="20" t="s">
        <v>149</v>
      </c>
      <c r="GB28" s="20" t="s">
        <v>69</v>
      </c>
      <c r="GC28" s="20" t="s">
        <v>69</v>
      </c>
      <c r="GD28" s="20">
        <v>0</v>
      </c>
      <c r="GE28" s="20" t="s">
        <v>110</v>
      </c>
      <c r="GF28" s="20" t="s">
        <v>69</v>
      </c>
      <c r="GG28" s="20">
        <v>0</v>
      </c>
      <c r="GH28" s="20">
        <v>0</v>
      </c>
      <c r="GI28" s="20" t="s">
        <v>149</v>
      </c>
    </row>
    <row r="29" spans="1:191" ht="17.25" customHeight="1">
      <c r="A29" s="103"/>
      <c r="B29" s="24" t="s">
        <v>102</v>
      </c>
      <c r="C29" s="21" t="s">
        <v>56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 t="s">
        <v>110</v>
      </c>
      <c r="L29" s="20">
        <v>0</v>
      </c>
      <c r="M29" s="20">
        <v>0</v>
      </c>
      <c r="N29" s="20" t="s">
        <v>110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 t="s">
        <v>110</v>
      </c>
      <c r="V29" s="20">
        <v>0</v>
      </c>
      <c r="W29" s="20" t="s">
        <v>148</v>
      </c>
      <c r="X29" s="20">
        <v>5264763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 t="s">
        <v>128</v>
      </c>
      <c r="AO29" s="20">
        <v>0</v>
      </c>
      <c r="AP29" s="20">
        <v>0</v>
      </c>
      <c r="AQ29" s="20">
        <v>0</v>
      </c>
      <c r="AR29" s="20" t="s">
        <v>110</v>
      </c>
      <c r="AS29" s="20">
        <v>0</v>
      </c>
      <c r="AT29" s="20">
        <v>0</v>
      </c>
      <c r="AU29" s="20">
        <v>0</v>
      </c>
      <c r="AV29" s="20">
        <v>0</v>
      </c>
      <c r="AW29" s="20">
        <v>400188032</v>
      </c>
      <c r="AX29" s="20">
        <v>0</v>
      </c>
      <c r="AY29" s="20" t="s">
        <v>128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 t="s">
        <v>128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48498000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126451459</v>
      </c>
      <c r="CG29" s="20" t="s">
        <v>69</v>
      </c>
      <c r="CH29" s="20">
        <v>0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 t="s">
        <v>110</v>
      </c>
      <c r="CS29" s="20">
        <v>0</v>
      </c>
      <c r="CT29" s="20">
        <v>0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0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>
        <v>0</v>
      </c>
      <c r="ED29" s="20">
        <v>0</v>
      </c>
      <c r="EE29" s="20">
        <v>0</v>
      </c>
      <c r="EF29" s="20">
        <v>0</v>
      </c>
      <c r="EG29" s="20">
        <v>0</v>
      </c>
      <c r="EH29" s="20">
        <v>9812471</v>
      </c>
      <c r="EI29" s="20">
        <v>0</v>
      </c>
      <c r="EJ29" s="20">
        <v>0</v>
      </c>
      <c r="EK29" s="20">
        <v>0</v>
      </c>
      <c r="EL29" s="20" t="s">
        <v>69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20">
        <v>0</v>
      </c>
      <c r="EU29" s="20">
        <v>0</v>
      </c>
      <c r="EV29" s="20">
        <v>0</v>
      </c>
      <c r="EW29" s="20">
        <v>0</v>
      </c>
      <c r="EX29" s="20">
        <v>0</v>
      </c>
      <c r="EY29" s="20">
        <v>0</v>
      </c>
      <c r="EZ29" s="20">
        <v>0</v>
      </c>
      <c r="FA29" s="20">
        <v>0</v>
      </c>
      <c r="FB29" s="20">
        <v>0</v>
      </c>
      <c r="FC29" s="20">
        <v>0</v>
      </c>
      <c r="FD29" s="20">
        <v>0</v>
      </c>
      <c r="FE29" s="20">
        <v>0</v>
      </c>
      <c r="FF29" s="20">
        <v>0</v>
      </c>
      <c r="FG29" s="20">
        <v>0</v>
      </c>
      <c r="FH29" s="20">
        <v>0</v>
      </c>
      <c r="FI29" s="20">
        <v>0</v>
      </c>
      <c r="FJ29" s="20">
        <v>0</v>
      </c>
      <c r="FK29" s="20">
        <v>0</v>
      </c>
      <c r="FL29" s="20">
        <v>154446674</v>
      </c>
      <c r="FM29" s="20">
        <v>0</v>
      </c>
      <c r="FN29" s="20">
        <v>0</v>
      </c>
      <c r="FO29" s="20" t="s">
        <v>69</v>
      </c>
      <c r="FP29" s="20">
        <v>0</v>
      </c>
      <c r="FQ29" s="20" t="s">
        <v>149</v>
      </c>
      <c r="FR29" s="20" t="s">
        <v>69</v>
      </c>
      <c r="FS29" s="20">
        <v>4079583</v>
      </c>
      <c r="FT29" s="20">
        <v>0</v>
      </c>
      <c r="FU29" s="20">
        <v>0</v>
      </c>
      <c r="FV29" s="20" t="s">
        <v>69</v>
      </c>
      <c r="FW29" s="20">
        <v>0</v>
      </c>
      <c r="FX29" s="20" t="s">
        <v>69</v>
      </c>
      <c r="FY29" s="20" t="s">
        <v>69</v>
      </c>
      <c r="FZ29" s="20" t="s">
        <v>69</v>
      </c>
      <c r="GA29" s="20" t="s">
        <v>149</v>
      </c>
      <c r="GB29" s="20" t="s">
        <v>69</v>
      </c>
      <c r="GC29" s="20" t="s">
        <v>69</v>
      </c>
      <c r="GD29" s="20">
        <v>0</v>
      </c>
      <c r="GE29" s="20" t="s">
        <v>110</v>
      </c>
      <c r="GF29" s="20" t="s">
        <v>69</v>
      </c>
      <c r="GG29" s="20">
        <v>0</v>
      </c>
      <c r="GH29" s="20">
        <v>0</v>
      </c>
      <c r="GI29" s="20" t="s">
        <v>149</v>
      </c>
    </row>
    <row r="30" spans="1:191" ht="17.25" customHeight="1">
      <c r="A30" s="103"/>
      <c r="B30" s="24" t="s">
        <v>103</v>
      </c>
      <c r="C30" s="21" t="s">
        <v>57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 t="s">
        <v>110</v>
      </c>
      <c r="L30" s="20">
        <v>0</v>
      </c>
      <c r="M30" s="20">
        <v>0</v>
      </c>
      <c r="N30" s="20" t="s">
        <v>110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 t="s">
        <v>110</v>
      </c>
      <c r="V30" s="20">
        <v>0</v>
      </c>
      <c r="W30" s="20" t="s">
        <v>148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 t="s">
        <v>128</v>
      </c>
      <c r="AO30" s="20">
        <v>0</v>
      </c>
      <c r="AP30" s="20">
        <v>0</v>
      </c>
      <c r="AQ30" s="20">
        <v>0</v>
      </c>
      <c r="AR30" s="20" t="s">
        <v>110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 t="s">
        <v>128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 t="s">
        <v>128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1991891</v>
      </c>
      <c r="CD30" s="20">
        <v>0</v>
      </c>
      <c r="CE30" s="20">
        <v>0</v>
      </c>
      <c r="CF30" s="20">
        <v>0</v>
      </c>
      <c r="CG30" s="20" t="s">
        <v>69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 t="s">
        <v>110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24853968</v>
      </c>
      <c r="DV30" s="20">
        <v>0</v>
      </c>
      <c r="DW30" s="20">
        <v>0</v>
      </c>
      <c r="DX30" s="20">
        <v>198119380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 t="s">
        <v>69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20">
        <v>0</v>
      </c>
      <c r="EU30" s="20">
        <v>0</v>
      </c>
      <c r="EV30" s="20">
        <v>250913302</v>
      </c>
      <c r="EW30" s="20">
        <v>0</v>
      </c>
      <c r="EX30" s="20">
        <v>0</v>
      </c>
      <c r="EY30" s="20">
        <v>0</v>
      </c>
      <c r="EZ30" s="20">
        <v>0</v>
      </c>
      <c r="FA30" s="20">
        <v>0</v>
      </c>
      <c r="FB30" s="20">
        <v>0</v>
      </c>
      <c r="FC30" s="20">
        <v>0</v>
      </c>
      <c r="FD30" s="20">
        <v>0</v>
      </c>
      <c r="FE30" s="20">
        <v>0</v>
      </c>
      <c r="FF30" s="20">
        <v>2995739</v>
      </c>
      <c r="FG30" s="20">
        <v>0</v>
      </c>
      <c r="FH30" s="20">
        <v>0</v>
      </c>
      <c r="FI30" s="20">
        <v>0</v>
      </c>
      <c r="FJ30" s="20">
        <v>2760000</v>
      </c>
      <c r="FK30" s="20">
        <v>0</v>
      </c>
      <c r="FL30" s="20">
        <v>0</v>
      </c>
      <c r="FM30" s="20">
        <v>0</v>
      </c>
      <c r="FN30" s="20">
        <v>0</v>
      </c>
      <c r="FO30" s="20" t="s">
        <v>69</v>
      </c>
      <c r="FP30" s="20">
        <v>0</v>
      </c>
      <c r="FQ30" s="20" t="s">
        <v>149</v>
      </c>
      <c r="FR30" s="20" t="s">
        <v>69</v>
      </c>
      <c r="FS30" s="20">
        <v>0</v>
      </c>
      <c r="FT30" s="20">
        <v>0</v>
      </c>
      <c r="FU30" s="20">
        <v>0</v>
      </c>
      <c r="FV30" s="20" t="s">
        <v>69</v>
      </c>
      <c r="FW30" s="20">
        <v>0</v>
      </c>
      <c r="FX30" s="20" t="s">
        <v>69</v>
      </c>
      <c r="FY30" s="20" t="s">
        <v>69</v>
      </c>
      <c r="FZ30" s="20" t="s">
        <v>69</v>
      </c>
      <c r="GA30" s="20" t="s">
        <v>149</v>
      </c>
      <c r="GB30" s="20" t="s">
        <v>69</v>
      </c>
      <c r="GC30" s="20" t="s">
        <v>69</v>
      </c>
      <c r="GD30" s="20">
        <v>0</v>
      </c>
      <c r="GE30" s="20" t="s">
        <v>110</v>
      </c>
      <c r="GF30" s="20" t="s">
        <v>69</v>
      </c>
      <c r="GG30" s="20">
        <v>0</v>
      </c>
      <c r="GH30" s="20">
        <v>0</v>
      </c>
      <c r="GI30" s="20" t="s">
        <v>149</v>
      </c>
    </row>
    <row r="31" spans="1:191" ht="17.25" customHeight="1">
      <c r="A31" s="103"/>
      <c r="B31" s="24" t="s">
        <v>104</v>
      </c>
      <c r="C31" s="21" t="s">
        <v>58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 t="s">
        <v>110</v>
      </c>
      <c r="L31" s="20">
        <v>0</v>
      </c>
      <c r="M31" s="20">
        <v>0</v>
      </c>
      <c r="N31" s="20" t="s">
        <v>110</v>
      </c>
      <c r="O31" s="20">
        <v>0</v>
      </c>
      <c r="P31" s="20">
        <v>0</v>
      </c>
      <c r="Q31" s="20">
        <v>0</v>
      </c>
      <c r="R31" s="20">
        <v>0</v>
      </c>
      <c r="S31" s="20">
        <v>151504623</v>
      </c>
      <c r="T31" s="20">
        <v>0</v>
      </c>
      <c r="U31" s="20" t="s">
        <v>110</v>
      </c>
      <c r="V31" s="20">
        <v>0</v>
      </c>
      <c r="W31" s="20" t="s">
        <v>148</v>
      </c>
      <c r="X31" s="20">
        <v>0</v>
      </c>
      <c r="Y31" s="20">
        <v>0</v>
      </c>
      <c r="Z31" s="20">
        <v>96605462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 t="s">
        <v>128</v>
      </c>
      <c r="AO31" s="20">
        <v>0</v>
      </c>
      <c r="AP31" s="20">
        <v>0</v>
      </c>
      <c r="AQ31" s="20">
        <v>0</v>
      </c>
      <c r="AR31" s="20" t="s">
        <v>110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 t="s">
        <v>128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 t="s">
        <v>128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 t="s">
        <v>69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 t="s">
        <v>110</v>
      </c>
      <c r="CS31" s="20">
        <v>0</v>
      </c>
      <c r="CT31" s="20">
        <v>0</v>
      </c>
      <c r="CU31" s="20">
        <v>0</v>
      </c>
      <c r="CV31" s="20">
        <v>0</v>
      </c>
      <c r="CW31" s="20">
        <v>16623414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31102172</v>
      </c>
      <c r="DE31" s="20">
        <v>0</v>
      </c>
      <c r="DF31" s="20">
        <v>0</v>
      </c>
      <c r="DG31" s="20">
        <v>0</v>
      </c>
      <c r="DH31" s="20">
        <v>0</v>
      </c>
      <c r="DI31" s="20">
        <v>0</v>
      </c>
      <c r="DJ31" s="20">
        <v>0</v>
      </c>
      <c r="DK31" s="20">
        <v>12507947</v>
      </c>
      <c r="DL31" s="20">
        <v>0</v>
      </c>
      <c r="DM31" s="20">
        <v>0</v>
      </c>
      <c r="DN31" s="20">
        <v>0</v>
      </c>
      <c r="DO31" s="20">
        <v>0</v>
      </c>
      <c r="DP31" s="20">
        <v>0</v>
      </c>
      <c r="DQ31" s="20">
        <v>0</v>
      </c>
      <c r="DR31" s="20">
        <v>0</v>
      </c>
      <c r="DS31" s="20">
        <v>0</v>
      </c>
      <c r="DT31" s="20">
        <v>0</v>
      </c>
      <c r="DU31" s="20">
        <v>0</v>
      </c>
      <c r="DV31" s="20">
        <v>0</v>
      </c>
      <c r="DW31" s="20">
        <v>0</v>
      </c>
      <c r="DX31" s="20">
        <v>0</v>
      </c>
      <c r="DY31" s="20">
        <v>0</v>
      </c>
      <c r="DZ31" s="20">
        <v>0</v>
      </c>
      <c r="EA31" s="20">
        <v>0</v>
      </c>
      <c r="EB31" s="20">
        <v>0</v>
      </c>
      <c r="EC31" s="20">
        <v>0</v>
      </c>
      <c r="ED31" s="20">
        <v>0</v>
      </c>
      <c r="EE31" s="20">
        <v>0</v>
      </c>
      <c r="EF31" s="20">
        <v>0</v>
      </c>
      <c r="EG31" s="20">
        <v>0</v>
      </c>
      <c r="EH31" s="20">
        <v>0</v>
      </c>
      <c r="EI31" s="20">
        <v>0</v>
      </c>
      <c r="EJ31" s="20">
        <v>0</v>
      </c>
      <c r="EK31" s="20">
        <v>0</v>
      </c>
      <c r="EL31" s="20" t="s">
        <v>69</v>
      </c>
      <c r="EM31" s="20">
        <v>0</v>
      </c>
      <c r="EN31" s="20">
        <v>0</v>
      </c>
      <c r="EO31" s="20">
        <v>0</v>
      </c>
      <c r="EP31" s="20">
        <v>0</v>
      </c>
      <c r="EQ31" s="20">
        <v>0</v>
      </c>
      <c r="ER31" s="20">
        <v>0</v>
      </c>
      <c r="ES31" s="20">
        <v>0</v>
      </c>
      <c r="ET31" s="20">
        <v>0</v>
      </c>
      <c r="EU31" s="20">
        <v>0</v>
      </c>
      <c r="EV31" s="20">
        <v>0</v>
      </c>
      <c r="EW31" s="20">
        <v>0</v>
      </c>
      <c r="EX31" s="20">
        <v>0</v>
      </c>
      <c r="EY31" s="20">
        <v>0</v>
      </c>
      <c r="EZ31" s="20">
        <v>0</v>
      </c>
      <c r="FA31" s="20">
        <v>0</v>
      </c>
      <c r="FB31" s="20">
        <v>150509743</v>
      </c>
      <c r="FC31" s="20">
        <v>0</v>
      </c>
      <c r="FD31" s="20">
        <v>0</v>
      </c>
      <c r="FE31" s="20">
        <v>0</v>
      </c>
      <c r="FF31" s="20">
        <v>0</v>
      </c>
      <c r="FG31" s="20">
        <v>0</v>
      </c>
      <c r="FH31" s="20">
        <v>0</v>
      </c>
      <c r="FI31" s="20">
        <v>0</v>
      </c>
      <c r="FJ31" s="20">
        <v>0</v>
      </c>
      <c r="FK31" s="20">
        <v>0</v>
      </c>
      <c r="FL31" s="20">
        <v>0</v>
      </c>
      <c r="FM31" s="20">
        <v>19557641</v>
      </c>
      <c r="FN31" s="20">
        <v>0</v>
      </c>
      <c r="FO31" s="20" t="s">
        <v>69</v>
      </c>
      <c r="FP31" s="20">
        <v>0</v>
      </c>
      <c r="FQ31" s="20" t="s">
        <v>149</v>
      </c>
      <c r="FR31" s="20" t="s">
        <v>69</v>
      </c>
      <c r="FS31" s="20">
        <v>133874000</v>
      </c>
      <c r="FT31" s="20">
        <v>0</v>
      </c>
      <c r="FU31" s="20">
        <v>0</v>
      </c>
      <c r="FV31" s="20" t="s">
        <v>69</v>
      </c>
      <c r="FW31" s="20">
        <v>0</v>
      </c>
      <c r="FX31" s="20" t="s">
        <v>69</v>
      </c>
      <c r="FY31" s="20" t="s">
        <v>69</v>
      </c>
      <c r="FZ31" s="20" t="s">
        <v>69</v>
      </c>
      <c r="GA31" s="20" t="s">
        <v>149</v>
      </c>
      <c r="GB31" s="20" t="s">
        <v>69</v>
      </c>
      <c r="GC31" s="20" t="s">
        <v>69</v>
      </c>
      <c r="GD31" s="20">
        <v>0</v>
      </c>
      <c r="GE31" s="20" t="s">
        <v>110</v>
      </c>
      <c r="GF31" s="20" t="s">
        <v>69</v>
      </c>
      <c r="GG31" s="20">
        <v>0</v>
      </c>
      <c r="GH31" s="20">
        <v>0</v>
      </c>
      <c r="GI31" s="20" t="s">
        <v>149</v>
      </c>
    </row>
    <row r="32" spans="1:191" ht="17.25" customHeight="1">
      <c r="A32" s="103"/>
      <c r="B32" s="24" t="s">
        <v>105</v>
      </c>
      <c r="C32" s="21" t="s">
        <v>59</v>
      </c>
      <c r="D32" s="20">
        <v>315150904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 t="s">
        <v>110</v>
      </c>
      <c r="L32" s="20">
        <v>0</v>
      </c>
      <c r="M32" s="20">
        <v>0</v>
      </c>
      <c r="N32" s="20" t="s">
        <v>110</v>
      </c>
      <c r="O32" s="20">
        <v>34530800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 t="s">
        <v>110</v>
      </c>
      <c r="V32" s="20">
        <v>0</v>
      </c>
      <c r="W32" s="20" t="s">
        <v>148</v>
      </c>
      <c r="X32" s="20">
        <v>0</v>
      </c>
      <c r="Y32" s="20">
        <v>63350000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12459000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 t="s">
        <v>128</v>
      </c>
      <c r="AO32" s="20">
        <v>0</v>
      </c>
      <c r="AP32" s="20">
        <v>0</v>
      </c>
      <c r="AQ32" s="20">
        <v>0</v>
      </c>
      <c r="AR32" s="20" t="s">
        <v>110</v>
      </c>
      <c r="AS32" s="20">
        <v>118442610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 t="s">
        <v>128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11713134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 t="s">
        <v>128</v>
      </c>
      <c r="BS32" s="20">
        <v>0</v>
      </c>
      <c r="BT32" s="20">
        <v>0</v>
      </c>
      <c r="BU32" s="20">
        <v>0</v>
      </c>
      <c r="BV32" s="20">
        <v>0</v>
      </c>
      <c r="BW32" s="20">
        <v>2326246</v>
      </c>
      <c r="BX32" s="20">
        <v>0</v>
      </c>
      <c r="BY32" s="20">
        <v>0</v>
      </c>
      <c r="BZ32" s="20">
        <v>0</v>
      </c>
      <c r="CA32" s="20">
        <v>0</v>
      </c>
      <c r="CB32" s="20">
        <v>0</v>
      </c>
      <c r="CC32" s="20">
        <v>0</v>
      </c>
      <c r="CD32" s="20">
        <v>0</v>
      </c>
      <c r="CE32" s="20">
        <v>0</v>
      </c>
      <c r="CF32" s="20">
        <v>0</v>
      </c>
      <c r="CG32" s="20" t="s">
        <v>69</v>
      </c>
      <c r="CH32" s="20">
        <v>0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 t="s">
        <v>110</v>
      </c>
      <c r="CS32" s="20">
        <v>0</v>
      </c>
      <c r="CT32" s="20">
        <v>0</v>
      </c>
      <c r="CU32" s="20">
        <v>0</v>
      </c>
      <c r="CV32" s="20">
        <v>0</v>
      </c>
      <c r="CW32" s="20">
        <v>0</v>
      </c>
      <c r="CX32" s="20">
        <v>0</v>
      </c>
      <c r="CY32" s="20">
        <v>0</v>
      </c>
      <c r="CZ32" s="20">
        <v>0</v>
      </c>
      <c r="DA32" s="20">
        <v>0</v>
      </c>
      <c r="DB32" s="20">
        <v>0</v>
      </c>
      <c r="DC32" s="20">
        <v>0</v>
      </c>
      <c r="DD32" s="20">
        <v>0</v>
      </c>
      <c r="DE32" s="20">
        <v>0</v>
      </c>
      <c r="DF32" s="20">
        <v>1430000</v>
      </c>
      <c r="DG32" s="20">
        <v>0</v>
      </c>
      <c r="DH32" s="20">
        <v>0</v>
      </c>
      <c r="DI32" s="20">
        <v>0</v>
      </c>
      <c r="DJ32" s="20">
        <v>0</v>
      </c>
      <c r="DK32" s="20">
        <v>0</v>
      </c>
      <c r="DL32" s="20">
        <v>0</v>
      </c>
      <c r="DM32" s="20">
        <v>0</v>
      </c>
      <c r="DN32" s="20">
        <v>0</v>
      </c>
      <c r="DO32" s="20">
        <v>0</v>
      </c>
      <c r="DP32" s="20">
        <v>0</v>
      </c>
      <c r="DQ32" s="20">
        <v>0</v>
      </c>
      <c r="DR32" s="20">
        <v>0</v>
      </c>
      <c r="DS32" s="20">
        <v>0</v>
      </c>
      <c r="DT32" s="20">
        <v>0</v>
      </c>
      <c r="DU32" s="20">
        <v>0</v>
      </c>
      <c r="DV32" s="20">
        <v>0</v>
      </c>
      <c r="DW32" s="20">
        <v>0</v>
      </c>
      <c r="DX32" s="20">
        <v>0</v>
      </c>
      <c r="DY32" s="20">
        <v>0</v>
      </c>
      <c r="DZ32" s="20">
        <v>19410400</v>
      </c>
      <c r="EA32" s="20">
        <v>0</v>
      </c>
      <c r="EB32" s="20">
        <v>0</v>
      </c>
      <c r="EC32" s="20">
        <v>0</v>
      </c>
      <c r="ED32" s="20">
        <v>0</v>
      </c>
      <c r="EE32" s="20">
        <v>0</v>
      </c>
      <c r="EF32" s="20">
        <v>0</v>
      </c>
      <c r="EG32" s="20">
        <v>0</v>
      </c>
      <c r="EH32" s="20">
        <v>0</v>
      </c>
      <c r="EI32" s="20">
        <v>0</v>
      </c>
      <c r="EJ32" s="20">
        <v>0</v>
      </c>
      <c r="EK32" s="20">
        <v>0</v>
      </c>
      <c r="EL32" s="20" t="s">
        <v>69</v>
      </c>
      <c r="EM32" s="20">
        <v>0</v>
      </c>
      <c r="EN32" s="20">
        <v>3068100</v>
      </c>
      <c r="EO32" s="20">
        <v>0</v>
      </c>
      <c r="EP32" s="20">
        <v>290197000</v>
      </c>
      <c r="EQ32" s="20">
        <v>0</v>
      </c>
      <c r="ER32" s="20">
        <v>0</v>
      </c>
      <c r="ES32" s="20">
        <v>0</v>
      </c>
      <c r="ET32" s="20">
        <v>0</v>
      </c>
      <c r="EU32" s="20">
        <v>0</v>
      </c>
      <c r="EV32" s="20">
        <v>0</v>
      </c>
      <c r="EW32" s="20">
        <v>37356000</v>
      </c>
      <c r="EX32" s="20">
        <v>0</v>
      </c>
      <c r="EY32" s="20">
        <v>0</v>
      </c>
      <c r="EZ32" s="20">
        <v>0</v>
      </c>
      <c r="FA32" s="20">
        <v>0</v>
      </c>
      <c r="FB32" s="20">
        <v>0</v>
      </c>
      <c r="FC32" s="20">
        <v>0</v>
      </c>
      <c r="FD32" s="20">
        <v>0</v>
      </c>
      <c r="FE32" s="20">
        <v>0</v>
      </c>
      <c r="FF32" s="20">
        <v>0</v>
      </c>
      <c r="FG32" s="20">
        <v>0</v>
      </c>
      <c r="FH32" s="20">
        <v>0</v>
      </c>
      <c r="FI32" s="20">
        <v>0</v>
      </c>
      <c r="FJ32" s="20">
        <v>0</v>
      </c>
      <c r="FK32" s="20">
        <v>0</v>
      </c>
      <c r="FL32" s="20">
        <v>0</v>
      </c>
      <c r="FM32" s="20">
        <v>0</v>
      </c>
      <c r="FN32" s="20">
        <v>0</v>
      </c>
      <c r="FO32" s="20" t="s">
        <v>69</v>
      </c>
      <c r="FP32" s="20">
        <v>0</v>
      </c>
      <c r="FQ32" s="20" t="s">
        <v>149</v>
      </c>
      <c r="FR32" s="20" t="s">
        <v>69</v>
      </c>
      <c r="FS32" s="20">
        <v>0</v>
      </c>
      <c r="FT32" s="20">
        <v>0</v>
      </c>
      <c r="FU32" s="20">
        <v>0</v>
      </c>
      <c r="FV32" s="20" t="s">
        <v>69</v>
      </c>
      <c r="FW32" s="20">
        <v>0</v>
      </c>
      <c r="FX32" s="20" t="s">
        <v>69</v>
      </c>
      <c r="FY32" s="20" t="s">
        <v>69</v>
      </c>
      <c r="FZ32" s="20" t="s">
        <v>69</v>
      </c>
      <c r="GA32" s="20" t="s">
        <v>149</v>
      </c>
      <c r="GB32" s="20" t="s">
        <v>69</v>
      </c>
      <c r="GC32" s="20" t="s">
        <v>69</v>
      </c>
      <c r="GD32" s="20">
        <v>0</v>
      </c>
      <c r="GE32" s="20" t="s">
        <v>110</v>
      </c>
      <c r="GF32" s="20" t="s">
        <v>69</v>
      </c>
      <c r="GG32" s="20">
        <v>0</v>
      </c>
      <c r="GH32" s="20">
        <v>0</v>
      </c>
      <c r="GI32" s="20" t="s">
        <v>149</v>
      </c>
    </row>
    <row r="33" spans="1:191" ht="17.25" customHeight="1">
      <c r="A33" s="103"/>
      <c r="B33" s="24" t="s">
        <v>106</v>
      </c>
      <c r="C33" s="21" t="s">
        <v>60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 t="s">
        <v>110</v>
      </c>
      <c r="L33" s="20">
        <v>0</v>
      </c>
      <c r="M33" s="20">
        <v>0</v>
      </c>
      <c r="N33" s="20" t="s">
        <v>110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 t="s">
        <v>110</v>
      </c>
      <c r="V33" s="20">
        <v>0</v>
      </c>
      <c r="W33" s="20" t="s">
        <v>148</v>
      </c>
      <c r="X33" s="20">
        <v>108354146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 t="s">
        <v>128</v>
      </c>
      <c r="AO33" s="20">
        <v>0</v>
      </c>
      <c r="AP33" s="20">
        <v>0</v>
      </c>
      <c r="AQ33" s="20">
        <v>0</v>
      </c>
      <c r="AR33" s="20" t="s">
        <v>110</v>
      </c>
      <c r="AS33" s="20">
        <v>0</v>
      </c>
      <c r="AT33" s="20">
        <v>0</v>
      </c>
      <c r="AU33" s="20">
        <v>51625808</v>
      </c>
      <c r="AV33" s="20">
        <v>0</v>
      </c>
      <c r="AW33" s="20">
        <v>0</v>
      </c>
      <c r="AX33" s="20">
        <v>0</v>
      </c>
      <c r="AY33" s="20" t="s">
        <v>128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44498987</v>
      </c>
      <c r="BN33" s="20">
        <v>0</v>
      </c>
      <c r="BO33" s="20">
        <v>0</v>
      </c>
      <c r="BP33" s="20">
        <v>0</v>
      </c>
      <c r="BQ33" s="20">
        <v>0</v>
      </c>
      <c r="BR33" s="20" t="s">
        <v>128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 t="s">
        <v>69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 t="s">
        <v>110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0</v>
      </c>
      <c r="DH33" s="20">
        <v>0</v>
      </c>
      <c r="DI33" s="20">
        <v>0</v>
      </c>
      <c r="DJ33" s="20">
        <v>0</v>
      </c>
      <c r="DK33" s="20">
        <v>0</v>
      </c>
      <c r="DL33" s="20">
        <v>0</v>
      </c>
      <c r="DM33" s="20">
        <v>0</v>
      </c>
      <c r="DN33" s="20">
        <v>0</v>
      </c>
      <c r="DO33" s="20">
        <v>0</v>
      </c>
      <c r="DP33" s="20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0</v>
      </c>
      <c r="EF33" s="20">
        <v>0</v>
      </c>
      <c r="EG33" s="20">
        <v>0</v>
      </c>
      <c r="EH33" s="20">
        <v>0</v>
      </c>
      <c r="EI33" s="20">
        <v>0</v>
      </c>
      <c r="EJ33" s="20">
        <v>0</v>
      </c>
      <c r="EK33" s="20">
        <v>0</v>
      </c>
      <c r="EL33" s="20" t="s">
        <v>69</v>
      </c>
      <c r="EM33" s="20">
        <v>0</v>
      </c>
      <c r="EN33" s="20">
        <v>0</v>
      </c>
      <c r="EO33" s="20">
        <v>0</v>
      </c>
      <c r="EP33" s="20">
        <v>0</v>
      </c>
      <c r="EQ33" s="20">
        <v>0</v>
      </c>
      <c r="ER33" s="20">
        <v>0</v>
      </c>
      <c r="ES33" s="20">
        <v>0</v>
      </c>
      <c r="ET33" s="20">
        <v>0</v>
      </c>
      <c r="EU33" s="20">
        <v>0</v>
      </c>
      <c r="EV33" s="20">
        <v>0</v>
      </c>
      <c r="EW33" s="20">
        <v>0</v>
      </c>
      <c r="EX33" s="20">
        <v>0</v>
      </c>
      <c r="EY33" s="20">
        <v>0</v>
      </c>
      <c r="EZ33" s="20">
        <v>0</v>
      </c>
      <c r="FA33" s="20">
        <v>0</v>
      </c>
      <c r="FB33" s="20">
        <v>0</v>
      </c>
      <c r="FC33" s="20">
        <v>0</v>
      </c>
      <c r="FD33" s="20">
        <v>0</v>
      </c>
      <c r="FE33" s="20">
        <v>0</v>
      </c>
      <c r="FF33" s="20">
        <v>0</v>
      </c>
      <c r="FG33" s="20">
        <v>0</v>
      </c>
      <c r="FH33" s="20">
        <v>330441000</v>
      </c>
      <c r="FI33" s="20">
        <v>0</v>
      </c>
      <c r="FJ33" s="20">
        <v>0</v>
      </c>
      <c r="FK33" s="20">
        <v>0</v>
      </c>
      <c r="FL33" s="20">
        <v>0</v>
      </c>
      <c r="FM33" s="20">
        <v>0</v>
      </c>
      <c r="FN33" s="20">
        <v>0</v>
      </c>
      <c r="FO33" s="20" t="s">
        <v>69</v>
      </c>
      <c r="FP33" s="20">
        <v>0</v>
      </c>
      <c r="FQ33" s="20" t="s">
        <v>149</v>
      </c>
      <c r="FR33" s="20" t="s">
        <v>69</v>
      </c>
      <c r="FS33" s="20">
        <v>0</v>
      </c>
      <c r="FT33" s="20">
        <v>0</v>
      </c>
      <c r="FU33" s="20">
        <v>139239865</v>
      </c>
      <c r="FV33" s="20" t="s">
        <v>69</v>
      </c>
      <c r="FW33" s="20">
        <v>0</v>
      </c>
      <c r="FX33" s="20" t="s">
        <v>69</v>
      </c>
      <c r="FY33" s="20" t="s">
        <v>69</v>
      </c>
      <c r="FZ33" s="20" t="s">
        <v>69</v>
      </c>
      <c r="GA33" s="20" t="s">
        <v>149</v>
      </c>
      <c r="GB33" s="20" t="s">
        <v>69</v>
      </c>
      <c r="GC33" s="20" t="s">
        <v>69</v>
      </c>
      <c r="GD33" s="20">
        <v>0</v>
      </c>
      <c r="GE33" s="20" t="s">
        <v>110</v>
      </c>
      <c r="GF33" s="20" t="s">
        <v>69</v>
      </c>
      <c r="GG33" s="20">
        <v>0</v>
      </c>
      <c r="GH33" s="20">
        <v>0</v>
      </c>
      <c r="GI33" s="20" t="s">
        <v>149</v>
      </c>
    </row>
    <row r="34" spans="1:191" ht="17.25" customHeight="1">
      <c r="A34" s="103"/>
      <c r="B34" s="24" t="s">
        <v>107</v>
      </c>
      <c r="C34" s="21" t="s">
        <v>61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 t="s">
        <v>110</v>
      </c>
      <c r="L34" s="20">
        <v>0</v>
      </c>
      <c r="M34" s="20">
        <v>0</v>
      </c>
      <c r="N34" s="20" t="s">
        <v>110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 t="s">
        <v>110</v>
      </c>
      <c r="V34" s="20">
        <v>0</v>
      </c>
      <c r="W34" s="20" t="s">
        <v>148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 t="s">
        <v>128</v>
      </c>
      <c r="AO34" s="20">
        <v>0</v>
      </c>
      <c r="AP34" s="20">
        <v>0</v>
      </c>
      <c r="AQ34" s="20">
        <v>0</v>
      </c>
      <c r="AR34" s="20" t="s">
        <v>110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 t="s">
        <v>128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 t="s">
        <v>128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0" t="s">
        <v>69</v>
      </c>
      <c r="CH34" s="20">
        <v>0</v>
      </c>
      <c r="CI34" s="20">
        <v>0</v>
      </c>
      <c r="CJ34" s="20">
        <v>0</v>
      </c>
      <c r="CK34" s="20">
        <v>0</v>
      </c>
      <c r="CL34" s="20">
        <v>0</v>
      </c>
      <c r="CM34" s="20">
        <v>0</v>
      </c>
      <c r="CN34" s="20">
        <v>0</v>
      </c>
      <c r="CO34" s="20">
        <v>0</v>
      </c>
      <c r="CP34" s="20">
        <v>0</v>
      </c>
      <c r="CQ34" s="20">
        <v>0</v>
      </c>
      <c r="CR34" s="20" t="s">
        <v>110</v>
      </c>
      <c r="CS34" s="20">
        <v>0</v>
      </c>
      <c r="CT34" s="20">
        <v>0</v>
      </c>
      <c r="CU34" s="20">
        <v>0</v>
      </c>
      <c r="CV34" s="20">
        <v>0</v>
      </c>
      <c r="CW34" s="20">
        <v>0</v>
      </c>
      <c r="CX34" s="20">
        <v>0</v>
      </c>
      <c r="CY34" s="20">
        <v>112239943</v>
      </c>
      <c r="CZ34" s="20">
        <v>0</v>
      </c>
      <c r="DA34" s="20">
        <v>0</v>
      </c>
      <c r="DB34" s="20">
        <v>0</v>
      </c>
      <c r="DC34" s="20">
        <v>0</v>
      </c>
      <c r="DD34" s="20">
        <v>0</v>
      </c>
      <c r="DE34" s="20">
        <v>0</v>
      </c>
      <c r="DF34" s="20">
        <v>0</v>
      </c>
      <c r="DG34" s="20">
        <v>0</v>
      </c>
      <c r="DH34" s="20">
        <v>0</v>
      </c>
      <c r="DI34" s="20">
        <v>0</v>
      </c>
      <c r="DJ34" s="20">
        <v>0</v>
      </c>
      <c r="DK34" s="20">
        <v>0</v>
      </c>
      <c r="DL34" s="20">
        <v>0</v>
      </c>
      <c r="DM34" s="20">
        <v>0</v>
      </c>
      <c r="DN34" s="20">
        <v>0</v>
      </c>
      <c r="DO34" s="20">
        <v>0</v>
      </c>
      <c r="DP34" s="20">
        <v>0</v>
      </c>
      <c r="DQ34" s="20">
        <v>0</v>
      </c>
      <c r="DR34" s="20">
        <v>0</v>
      </c>
      <c r="DS34" s="20">
        <v>0</v>
      </c>
      <c r="DT34" s="20">
        <v>0</v>
      </c>
      <c r="DU34" s="20">
        <v>0</v>
      </c>
      <c r="DV34" s="20">
        <v>0</v>
      </c>
      <c r="DW34" s="20">
        <v>0</v>
      </c>
      <c r="DX34" s="20">
        <v>0</v>
      </c>
      <c r="DY34" s="20">
        <v>0</v>
      </c>
      <c r="DZ34" s="20">
        <v>0</v>
      </c>
      <c r="EA34" s="20">
        <v>0</v>
      </c>
      <c r="EB34" s="20">
        <v>0</v>
      </c>
      <c r="EC34" s="20">
        <v>0</v>
      </c>
      <c r="ED34" s="20">
        <v>0</v>
      </c>
      <c r="EE34" s="20">
        <v>0</v>
      </c>
      <c r="EF34" s="20">
        <v>0</v>
      </c>
      <c r="EG34" s="20">
        <v>0</v>
      </c>
      <c r="EH34" s="20">
        <v>0</v>
      </c>
      <c r="EI34" s="20">
        <v>0</v>
      </c>
      <c r="EJ34" s="20">
        <v>0</v>
      </c>
      <c r="EK34" s="20">
        <v>0</v>
      </c>
      <c r="EL34" s="20" t="s">
        <v>69</v>
      </c>
      <c r="EM34" s="20">
        <v>0</v>
      </c>
      <c r="EN34" s="20">
        <v>0</v>
      </c>
      <c r="EO34" s="20">
        <v>0</v>
      </c>
      <c r="EP34" s="20">
        <v>0</v>
      </c>
      <c r="EQ34" s="20">
        <v>0</v>
      </c>
      <c r="ER34" s="20">
        <v>0</v>
      </c>
      <c r="ES34" s="20">
        <v>0</v>
      </c>
      <c r="ET34" s="20">
        <v>0</v>
      </c>
      <c r="EU34" s="20">
        <v>0</v>
      </c>
      <c r="EV34" s="20">
        <v>0</v>
      </c>
      <c r="EW34" s="20">
        <v>0</v>
      </c>
      <c r="EX34" s="20">
        <v>0</v>
      </c>
      <c r="EY34" s="20">
        <v>0</v>
      </c>
      <c r="EZ34" s="20">
        <v>0</v>
      </c>
      <c r="FA34" s="20">
        <v>0</v>
      </c>
      <c r="FB34" s="20">
        <v>0</v>
      </c>
      <c r="FC34" s="20">
        <v>0</v>
      </c>
      <c r="FD34" s="20">
        <v>0</v>
      </c>
      <c r="FE34" s="20">
        <v>0</v>
      </c>
      <c r="FF34" s="20">
        <v>0</v>
      </c>
      <c r="FG34" s="20">
        <v>0</v>
      </c>
      <c r="FH34" s="20">
        <v>0</v>
      </c>
      <c r="FI34" s="20">
        <v>0</v>
      </c>
      <c r="FJ34" s="20">
        <v>0</v>
      </c>
      <c r="FK34" s="20">
        <v>0</v>
      </c>
      <c r="FL34" s="20">
        <v>0</v>
      </c>
      <c r="FM34" s="20">
        <v>0</v>
      </c>
      <c r="FN34" s="20">
        <v>0</v>
      </c>
      <c r="FO34" s="20" t="s">
        <v>69</v>
      </c>
      <c r="FP34" s="20">
        <v>0</v>
      </c>
      <c r="FQ34" s="20" t="s">
        <v>149</v>
      </c>
      <c r="FR34" s="20" t="s">
        <v>69</v>
      </c>
      <c r="FS34" s="20">
        <v>0</v>
      </c>
      <c r="FT34" s="20">
        <v>0</v>
      </c>
      <c r="FU34" s="20">
        <v>0</v>
      </c>
      <c r="FV34" s="20" t="s">
        <v>69</v>
      </c>
      <c r="FW34" s="20">
        <v>0</v>
      </c>
      <c r="FX34" s="20" t="s">
        <v>69</v>
      </c>
      <c r="FY34" s="20" t="s">
        <v>69</v>
      </c>
      <c r="FZ34" s="20" t="s">
        <v>69</v>
      </c>
      <c r="GA34" s="20" t="s">
        <v>149</v>
      </c>
      <c r="GB34" s="20" t="s">
        <v>69</v>
      </c>
      <c r="GC34" s="20" t="s">
        <v>69</v>
      </c>
      <c r="GD34" s="20">
        <v>0</v>
      </c>
      <c r="GE34" s="20" t="s">
        <v>110</v>
      </c>
      <c r="GF34" s="20" t="s">
        <v>69</v>
      </c>
      <c r="GG34" s="20">
        <v>0</v>
      </c>
      <c r="GH34" s="20">
        <v>0</v>
      </c>
      <c r="GI34" s="20" t="s">
        <v>149</v>
      </c>
    </row>
    <row r="35" spans="1:191" ht="17.25" customHeight="1">
      <c r="A35" s="105"/>
      <c r="B35" s="25"/>
      <c r="C35" s="19" t="s">
        <v>63</v>
      </c>
      <c r="D35" s="20">
        <v>116083568.19199997</v>
      </c>
      <c r="E35" s="20">
        <v>56920599.950000003</v>
      </c>
      <c r="F35" s="20">
        <v>13610073.25</v>
      </c>
      <c r="G35" s="20">
        <v>29782166.700000003</v>
      </c>
      <c r="H35" s="20">
        <v>11653794.289999999</v>
      </c>
      <c r="I35" s="20">
        <v>383158053.60000002</v>
      </c>
      <c r="J35" s="20">
        <v>449889590.39999998</v>
      </c>
      <c r="K35" s="20" t="s">
        <v>110</v>
      </c>
      <c r="L35" s="20">
        <v>145752958.15000001</v>
      </c>
      <c r="M35" s="20">
        <v>5000000</v>
      </c>
      <c r="N35" s="20" t="s">
        <v>110</v>
      </c>
      <c r="O35" s="20">
        <v>39510880.550000004</v>
      </c>
      <c r="P35" s="20">
        <v>114520449.15000001</v>
      </c>
      <c r="Q35" s="20">
        <v>15847521.700000001</v>
      </c>
      <c r="R35" s="20">
        <v>41230474.649999999</v>
      </c>
      <c r="S35" s="20">
        <v>56254483.618000001</v>
      </c>
      <c r="T35" s="20">
        <v>24613754</v>
      </c>
      <c r="U35" s="20" t="s">
        <v>110</v>
      </c>
      <c r="V35" s="20">
        <v>22087286.650000002</v>
      </c>
      <c r="W35" s="20">
        <v>5000000</v>
      </c>
      <c r="X35" s="20">
        <v>7379713</v>
      </c>
      <c r="Y35" s="20">
        <v>19924367.100000001</v>
      </c>
      <c r="Z35" s="20">
        <v>19491984.975000001</v>
      </c>
      <c r="AA35" s="20">
        <v>5000000</v>
      </c>
      <c r="AB35" s="20">
        <v>14303847.100000001</v>
      </c>
      <c r="AC35" s="20">
        <v>5000000</v>
      </c>
      <c r="AD35" s="20">
        <v>5000000</v>
      </c>
      <c r="AE35" s="20">
        <v>58689579.5</v>
      </c>
      <c r="AF35" s="20">
        <v>5000000</v>
      </c>
      <c r="AG35" s="20">
        <v>158367588.15000001</v>
      </c>
      <c r="AH35" s="20">
        <v>47357741.797500037</v>
      </c>
      <c r="AI35" s="20">
        <v>7269396.9500000002</v>
      </c>
      <c r="AJ35" s="20">
        <v>80217074.25</v>
      </c>
      <c r="AK35" s="20">
        <v>5000000</v>
      </c>
      <c r="AL35" s="20">
        <v>9877166.3000000007</v>
      </c>
      <c r="AM35" s="20">
        <v>5000000</v>
      </c>
      <c r="AN35" s="20" t="s">
        <v>128</v>
      </c>
      <c r="AO35" s="20">
        <v>54377398.399999999</v>
      </c>
      <c r="AP35" s="20">
        <v>8374028.6500000004</v>
      </c>
      <c r="AQ35" s="20">
        <v>9565968.25</v>
      </c>
      <c r="AR35" s="20" t="s">
        <v>110</v>
      </c>
      <c r="AS35" s="20">
        <v>40193996.880972005</v>
      </c>
      <c r="AT35" s="20">
        <v>92671596.950000003</v>
      </c>
      <c r="AU35" s="20">
        <v>5000000</v>
      </c>
      <c r="AV35" s="20">
        <v>23819995.349999998</v>
      </c>
      <c r="AW35" s="20">
        <v>70416651.006750003</v>
      </c>
      <c r="AX35" s="20">
        <v>7272357.5999999996</v>
      </c>
      <c r="AY35" s="20" t="s">
        <v>128</v>
      </c>
      <c r="AZ35" s="20">
        <v>40211700.75</v>
      </c>
      <c r="BA35" s="20">
        <v>10459078.300000001</v>
      </c>
      <c r="BB35" s="20">
        <v>63960746.349999994</v>
      </c>
      <c r="BC35" s="20">
        <v>52008810.399999999</v>
      </c>
      <c r="BD35" s="20">
        <v>30951037.5</v>
      </c>
      <c r="BE35" s="20">
        <v>15121116.85</v>
      </c>
      <c r="BF35" s="20">
        <v>21699637.600000001</v>
      </c>
      <c r="BG35" s="20">
        <v>82052188.005155534</v>
      </c>
      <c r="BH35" s="20">
        <v>40740737.799999997</v>
      </c>
      <c r="BI35" s="20">
        <v>13916408.449999999</v>
      </c>
      <c r="BJ35" s="20">
        <v>22760469.649999999</v>
      </c>
      <c r="BK35" s="20">
        <v>13988383.049999999</v>
      </c>
      <c r="BL35" s="20">
        <v>54968518.509803995</v>
      </c>
      <c r="BM35" s="20">
        <v>12607546.300000001</v>
      </c>
      <c r="BN35" s="20">
        <v>5000000</v>
      </c>
      <c r="BO35" s="20">
        <v>5000000</v>
      </c>
      <c r="BP35" s="20">
        <v>22177725.699999999</v>
      </c>
      <c r="BQ35" s="20">
        <v>11757440.149999999</v>
      </c>
      <c r="BR35" s="20" t="s">
        <v>128</v>
      </c>
      <c r="BS35" s="20">
        <v>81530720.362499997</v>
      </c>
      <c r="BT35" s="20">
        <v>14533369.689999998</v>
      </c>
      <c r="BU35" s="20">
        <v>9667109.4000000004</v>
      </c>
      <c r="BV35" s="20">
        <v>8143240.7999999998</v>
      </c>
      <c r="BW35" s="20">
        <v>16486484.699999999</v>
      </c>
      <c r="BX35" s="20">
        <v>9897232.3499999996</v>
      </c>
      <c r="BY35" s="20">
        <v>16620433.799999999</v>
      </c>
      <c r="BZ35" s="20">
        <v>75838445.590000004</v>
      </c>
      <c r="CA35" s="20">
        <v>69574948.774999991</v>
      </c>
      <c r="CB35" s="20">
        <v>8256396.8999999994</v>
      </c>
      <c r="CC35" s="20">
        <v>7426806.25</v>
      </c>
      <c r="CD35" s="20">
        <v>45316987.700000003</v>
      </c>
      <c r="CE35" s="20">
        <v>143871125.21967757</v>
      </c>
      <c r="CF35" s="20">
        <v>69386110.745000005</v>
      </c>
      <c r="CG35" s="20" t="s">
        <v>69</v>
      </c>
      <c r="CH35" s="20">
        <v>69272576.099999994</v>
      </c>
      <c r="CI35" s="20">
        <v>10455672.276189752</v>
      </c>
      <c r="CJ35" s="20">
        <v>5401848.0463999975</v>
      </c>
      <c r="CK35" s="20">
        <v>5000000</v>
      </c>
      <c r="CL35" s="20">
        <v>15590623.199999999</v>
      </c>
      <c r="CM35" s="20">
        <v>41102433.899999999</v>
      </c>
      <c r="CN35" s="20">
        <v>130835179.09999999</v>
      </c>
      <c r="CO35" s="20">
        <v>30369401.800000001</v>
      </c>
      <c r="CP35" s="20">
        <v>66362933.136571355</v>
      </c>
      <c r="CQ35" s="20">
        <v>85242918.25</v>
      </c>
      <c r="CR35" s="20" t="s">
        <v>110</v>
      </c>
      <c r="CS35" s="20">
        <v>8115433.7999999998</v>
      </c>
      <c r="CT35" s="20">
        <v>227010834.25</v>
      </c>
      <c r="CU35" s="20">
        <v>30911938.237500001</v>
      </c>
      <c r="CV35" s="20">
        <v>12734913.633144319</v>
      </c>
      <c r="CW35" s="20">
        <v>5732630.3499999996</v>
      </c>
      <c r="CX35" s="20">
        <v>106827660.19999999</v>
      </c>
      <c r="CY35" s="20">
        <v>26478653.406488281</v>
      </c>
      <c r="CZ35" s="20">
        <v>419218717.05862498</v>
      </c>
      <c r="DA35" s="20">
        <v>87709646.049999997</v>
      </c>
      <c r="DB35" s="20">
        <v>23455243.600000001</v>
      </c>
      <c r="DC35" s="20">
        <v>65275406.25</v>
      </c>
      <c r="DD35" s="20">
        <v>10496257.25</v>
      </c>
      <c r="DE35" s="20">
        <v>23538616.050000001</v>
      </c>
      <c r="DF35" s="20">
        <v>149812313.89999998</v>
      </c>
      <c r="DG35" s="20">
        <v>36886337.599999994</v>
      </c>
      <c r="DH35" s="20">
        <v>95099949.399999991</v>
      </c>
      <c r="DI35" s="20">
        <v>64827162.350000001</v>
      </c>
      <c r="DJ35" s="20">
        <v>5000000</v>
      </c>
      <c r="DK35" s="20">
        <v>5000000</v>
      </c>
      <c r="DL35" s="20">
        <v>27533022.449999999</v>
      </c>
      <c r="DM35" s="20">
        <v>48316277.700000003</v>
      </c>
      <c r="DN35" s="20">
        <v>11929530.515000001</v>
      </c>
      <c r="DO35" s="20">
        <v>22657460.199999999</v>
      </c>
      <c r="DP35" s="20">
        <v>49159159.950000003</v>
      </c>
      <c r="DQ35" s="20">
        <v>26814933.300000001</v>
      </c>
      <c r="DR35" s="20">
        <v>20395692.75</v>
      </c>
      <c r="DS35" s="20">
        <v>7352944.5</v>
      </c>
      <c r="DT35" s="20">
        <v>42663318.653298482</v>
      </c>
      <c r="DU35" s="20">
        <v>17720652.656999998</v>
      </c>
      <c r="DV35" s="20">
        <v>20781106</v>
      </c>
      <c r="DW35" s="20">
        <v>420191977.92637128</v>
      </c>
      <c r="DX35" s="20">
        <v>62824552.699999996</v>
      </c>
      <c r="DY35" s="20">
        <v>23640007.199999999</v>
      </c>
      <c r="DZ35" s="20">
        <v>25119722.699999999</v>
      </c>
      <c r="EA35" s="20">
        <v>13100956.199999999</v>
      </c>
      <c r="EB35" s="20">
        <v>24367202.799999997</v>
      </c>
      <c r="EC35" s="20">
        <v>193016489.44999999</v>
      </c>
      <c r="ED35" s="20">
        <v>5000000</v>
      </c>
      <c r="EE35" s="20">
        <v>14022150.75</v>
      </c>
      <c r="EF35" s="20">
        <v>22601088</v>
      </c>
      <c r="EG35" s="20">
        <v>45878397.75</v>
      </c>
      <c r="EH35" s="20">
        <v>21367807.75</v>
      </c>
      <c r="EI35" s="20">
        <v>5000000</v>
      </c>
      <c r="EJ35" s="20">
        <v>17003234.5</v>
      </c>
      <c r="EK35" s="20">
        <v>25313657</v>
      </c>
      <c r="EL35" s="20" t="s">
        <v>69</v>
      </c>
      <c r="EM35" s="20">
        <v>167831366.5</v>
      </c>
      <c r="EN35" s="20">
        <v>32761328.75</v>
      </c>
      <c r="EO35" s="20">
        <v>261765430.75</v>
      </c>
      <c r="EP35" s="20">
        <v>66438772</v>
      </c>
      <c r="EQ35" s="20">
        <v>20410800</v>
      </c>
      <c r="ER35" s="20">
        <v>133912713.5</v>
      </c>
      <c r="ES35" s="20">
        <v>143038776.5</v>
      </c>
      <c r="ET35" s="20">
        <v>27274168.75</v>
      </c>
      <c r="EU35" s="20">
        <v>47404334.75</v>
      </c>
      <c r="EV35" s="20">
        <v>62728325.5</v>
      </c>
      <c r="EW35" s="20">
        <v>21073096</v>
      </c>
      <c r="EX35" s="20">
        <v>9340296.75</v>
      </c>
      <c r="EY35" s="20">
        <v>5000000</v>
      </c>
      <c r="EZ35" s="20">
        <v>309494437.75</v>
      </c>
      <c r="FA35" s="20">
        <v>21068613</v>
      </c>
      <c r="FB35" s="20">
        <v>37627435.75</v>
      </c>
      <c r="FC35" s="20">
        <v>42635184.75</v>
      </c>
      <c r="FD35" s="20">
        <v>246343593.75</v>
      </c>
      <c r="FE35" s="20">
        <v>51373833</v>
      </c>
      <c r="FF35" s="20">
        <v>75301510.75</v>
      </c>
      <c r="FG35" s="20">
        <v>5000000</v>
      </c>
      <c r="FH35" s="20">
        <v>169007514.17500001</v>
      </c>
      <c r="FI35" s="20">
        <v>5000000</v>
      </c>
      <c r="FJ35" s="20">
        <v>13863967.25</v>
      </c>
      <c r="FK35" s="20">
        <v>29776058.5</v>
      </c>
      <c r="FL35" s="20">
        <v>67538083.5</v>
      </c>
      <c r="FM35" s="20">
        <v>5000000</v>
      </c>
      <c r="FN35" s="20">
        <v>5000000</v>
      </c>
      <c r="FO35" s="20" t="s">
        <v>69</v>
      </c>
      <c r="FP35" s="20">
        <v>5000000</v>
      </c>
      <c r="FQ35" s="20">
        <v>5000000</v>
      </c>
      <c r="FR35" s="20" t="s">
        <v>69</v>
      </c>
      <c r="FS35" s="20">
        <v>34488395.75</v>
      </c>
      <c r="FT35" s="20">
        <v>5000000</v>
      </c>
      <c r="FU35" s="20">
        <v>36437831.42075</v>
      </c>
      <c r="FV35" s="20" t="s">
        <v>69</v>
      </c>
      <c r="FW35" s="20">
        <v>30752530.03125</v>
      </c>
      <c r="FX35" s="20" t="s">
        <v>69</v>
      </c>
      <c r="FY35" s="20" t="s">
        <v>69</v>
      </c>
      <c r="FZ35" s="20" t="s">
        <v>69</v>
      </c>
      <c r="GA35" s="20">
        <v>5000000</v>
      </c>
      <c r="GB35" s="20" t="s">
        <v>69</v>
      </c>
      <c r="GC35" s="20" t="s">
        <v>69</v>
      </c>
      <c r="GD35" s="20">
        <v>5000000</v>
      </c>
      <c r="GE35" s="20" t="s">
        <v>110</v>
      </c>
      <c r="GF35" s="20" t="s">
        <v>69</v>
      </c>
      <c r="GG35" s="20">
        <v>13099961.75</v>
      </c>
      <c r="GH35" s="20">
        <v>5000000</v>
      </c>
      <c r="GI35" s="20">
        <v>5000000</v>
      </c>
    </row>
    <row r="36" spans="1:191" ht="17.25" customHeight="1">
      <c r="C36" s="14"/>
    </row>
    <row r="37" spans="1:191" ht="17.25" customHeight="1">
      <c r="C37" s="14"/>
    </row>
    <row r="38" spans="1:191" ht="17.25" customHeight="1">
      <c r="C38" s="14"/>
    </row>
    <row r="39" spans="1:191" ht="17.25" customHeight="1">
      <c r="C39" s="14"/>
    </row>
    <row r="40" spans="1:191" ht="17.25" customHeight="1">
      <c r="C40" s="14"/>
    </row>
    <row r="41" spans="1:191" ht="17.25" customHeight="1">
      <c r="C41" s="14"/>
    </row>
    <row r="42" spans="1:191" ht="17.25" customHeight="1">
      <c r="C42" s="14"/>
    </row>
    <row r="43" spans="1:191" ht="17.25" customHeight="1">
      <c r="C43" s="14"/>
    </row>
    <row r="44" spans="1:191" ht="17.25" customHeight="1">
      <c r="C44" s="14"/>
    </row>
    <row r="45" spans="1:191" ht="17.25" customHeight="1">
      <c r="C45" s="14"/>
    </row>
    <row r="46" spans="1:191" ht="17.25" customHeight="1">
      <c r="C46" s="14"/>
    </row>
    <row r="47" spans="1:191" ht="17.25" customHeight="1">
      <c r="C47" s="14"/>
    </row>
    <row r="48" spans="1:191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</sheetData>
  <mergeCells count="1">
    <mergeCell ref="A2:A35"/>
  </mergeCells>
  <phoneticPr fontId="11" type="noConversion"/>
  <pageMargins left="0.7" right="0.7" top="0.75" bottom="0.7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Q1000"/>
  <sheetViews>
    <sheetView zoomScale="70" zoomScaleNormal="70" workbookViewId="0">
      <pane xSplit="3" topLeftCell="HF1" activePane="topRight" state="frozen"/>
      <selection pane="topRight" activeCell="C1" sqref="C1:HQ35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225" width="15.59765625" customWidth="1"/>
  </cols>
  <sheetData>
    <row r="1" spans="1:225" ht="17.25" customHeight="1"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16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27">
        <v>1808154</v>
      </c>
      <c r="FB1" s="27">
        <v>1808155</v>
      </c>
      <c r="FC1" s="27">
        <v>1808156</v>
      </c>
      <c r="FD1" s="27">
        <v>1808157</v>
      </c>
      <c r="FE1" s="27">
        <v>1808158</v>
      </c>
      <c r="FF1" s="27">
        <v>1808159</v>
      </c>
      <c r="FG1" s="27">
        <v>1808160</v>
      </c>
      <c r="FH1" s="27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  <c r="GJ1" s="16">
        <v>1909189</v>
      </c>
      <c r="GK1" s="16">
        <v>1909190</v>
      </c>
      <c r="GL1" s="16">
        <v>1909191</v>
      </c>
      <c r="GM1" s="16">
        <v>1909192</v>
      </c>
      <c r="GN1" s="16">
        <v>1909193</v>
      </c>
      <c r="GO1" s="16">
        <v>1909194</v>
      </c>
      <c r="GP1" s="16">
        <v>1909195</v>
      </c>
      <c r="GQ1" s="16">
        <v>1909196</v>
      </c>
      <c r="GR1" s="16">
        <v>1909197</v>
      </c>
      <c r="GS1" s="16">
        <v>1909198</v>
      </c>
      <c r="GT1" s="16">
        <v>1909199</v>
      </c>
      <c r="GU1" s="16">
        <v>1909200</v>
      </c>
      <c r="GV1" s="16">
        <v>1909201</v>
      </c>
      <c r="GW1" s="16">
        <v>1909202</v>
      </c>
      <c r="GX1" s="16">
        <v>1909203</v>
      </c>
      <c r="GY1" s="16">
        <v>1909204</v>
      </c>
      <c r="GZ1" s="16">
        <v>1909205</v>
      </c>
      <c r="HA1" s="16">
        <v>1909206</v>
      </c>
      <c r="HB1" s="16">
        <v>1909207</v>
      </c>
      <c r="HC1" s="16">
        <v>1909208</v>
      </c>
      <c r="HD1" s="16">
        <v>1909209</v>
      </c>
      <c r="HE1" s="16">
        <v>1909210</v>
      </c>
      <c r="HF1" s="16">
        <v>1909211</v>
      </c>
      <c r="HG1" s="16">
        <v>1909212</v>
      </c>
      <c r="HH1" s="16">
        <v>1909213</v>
      </c>
      <c r="HI1" s="16">
        <v>1909214</v>
      </c>
      <c r="HJ1" s="16">
        <v>1909215</v>
      </c>
      <c r="HK1" s="16">
        <v>1909216</v>
      </c>
      <c r="HL1" s="16">
        <v>1909217</v>
      </c>
      <c r="HM1" s="16">
        <v>1909218</v>
      </c>
      <c r="HN1" s="16">
        <v>1909219</v>
      </c>
      <c r="HO1" s="16">
        <v>1909220</v>
      </c>
      <c r="HP1" s="16">
        <v>1909221</v>
      </c>
      <c r="HQ1" s="16">
        <v>1909222</v>
      </c>
    </row>
    <row r="2" spans="1:225" ht="17.25" customHeight="1">
      <c r="A2" s="102" t="s">
        <v>161</v>
      </c>
      <c r="B2" s="22" t="s">
        <v>65</v>
      </c>
      <c r="C2" s="23" t="s">
        <v>162</v>
      </c>
      <c r="D2" s="18"/>
      <c r="E2" s="18"/>
      <c r="F2" s="18"/>
      <c r="G2" s="18"/>
      <c r="H2" s="18"/>
      <c r="I2" s="18"/>
      <c r="J2" s="18"/>
      <c r="K2" s="28"/>
      <c r="L2" s="18"/>
      <c r="M2" s="28"/>
      <c r="N2" s="2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28">
        <v>20921409</v>
      </c>
      <c r="GK2" s="28">
        <v>281459919</v>
      </c>
      <c r="GL2" s="28">
        <v>28725694</v>
      </c>
      <c r="GM2" s="28" t="s">
        <v>67</v>
      </c>
      <c r="GN2" s="28">
        <v>59677000</v>
      </c>
      <c r="GO2" s="28">
        <v>124642096</v>
      </c>
      <c r="GP2" s="28" t="s">
        <v>67</v>
      </c>
      <c r="GQ2" s="28">
        <v>4808289395</v>
      </c>
      <c r="GR2" s="28" t="s">
        <v>67</v>
      </c>
      <c r="GS2" s="28" t="s">
        <v>67</v>
      </c>
      <c r="GT2" s="28" t="s">
        <v>67</v>
      </c>
      <c r="GU2" s="28">
        <v>11727929</v>
      </c>
      <c r="GV2" s="28">
        <v>129230000</v>
      </c>
      <c r="GW2" s="28">
        <v>12400000</v>
      </c>
      <c r="GX2" s="28">
        <v>74150206</v>
      </c>
      <c r="GY2" s="28">
        <v>12610500</v>
      </c>
      <c r="GZ2" s="28" t="s">
        <v>67</v>
      </c>
      <c r="HA2" s="28">
        <v>40367712</v>
      </c>
      <c r="HB2" s="28">
        <v>324960860</v>
      </c>
      <c r="HC2" s="28">
        <v>231947394</v>
      </c>
      <c r="HD2" s="28" t="s">
        <v>67</v>
      </c>
      <c r="HE2" s="28" t="s">
        <v>67</v>
      </c>
      <c r="HF2" s="28">
        <v>24300000</v>
      </c>
      <c r="HG2" s="28">
        <v>1043144972</v>
      </c>
      <c r="HH2" s="28">
        <v>26114987</v>
      </c>
      <c r="HI2" s="28">
        <v>39229768</v>
      </c>
      <c r="HJ2" s="28">
        <v>18858000</v>
      </c>
      <c r="HK2" s="28" t="s">
        <v>67</v>
      </c>
      <c r="HL2" s="28" t="s">
        <v>67</v>
      </c>
      <c r="HM2" s="28">
        <v>348510800</v>
      </c>
      <c r="HN2" s="28">
        <v>107094719</v>
      </c>
      <c r="HO2" s="28">
        <v>141234900</v>
      </c>
      <c r="HP2" s="28">
        <v>68354067</v>
      </c>
      <c r="HQ2" s="28">
        <v>108228104</v>
      </c>
    </row>
    <row r="3" spans="1:225" ht="17.25" customHeight="1">
      <c r="A3" s="103"/>
      <c r="B3" s="24" t="s">
        <v>218</v>
      </c>
      <c r="C3" s="19" t="s">
        <v>219</v>
      </c>
      <c r="D3" s="28">
        <v>1091133172</v>
      </c>
      <c r="E3" s="28">
        <v>379852128</v>
      </c>
      <c r="F3" s="28">
        <v>208798999</v>
      </c>
      <c r="G3" s="28">
        <v>202601149</v>
      </c>
      <c r="H3" s="28">
        <v>2065995</v>
      </c>
      <c r="I3" s="28">
        <v>3070694497</v>
      </c>
      <c r="J3" s="28">
        <v>2086940750</v>
      </c>
      <c r="K3" s="28" t="s">
        <v>110</v>
      </c>
      <c r="L3" s="28">
        <v>646446492</v>
      </c>
      <c r="M3" s="28" t="s">
        <v>148</v>
      </c>
      <c r="N3" s="28" t="s">
        <v>110</v>
      </c>
      <c r="O3" s="28">
        <v>474509040</v>
      </c>
      <c r="P3" s="28">
        <v>960901500</v>
      </c>
      <c r="Q3" s="28">
        <v>400510144</v>
      </c>
      <c r="R3" s="28">
        <v>11883500</v>
      </c>
      <c r="S3" s="28">
        <v>225432095</v>
      </c>
      <c r="T3" s="28">
        <v>641879563</v>
      </c>
      <c r="U3" s="28" t="s">
        <v>110</v>
      </c>
      <c r="V3" s="28">
        <v>386071501</v>
      </c>
      <c r="W3" s="28" t="s">
        <v>148</v>
      </c>
      <c r="X3" s="28">
        <v>210259641</v>
      </c>
      <c r="Y3" s="28">
        <v>474692854</v>
      </c>
      <c r="Z3" s="28">
        <v>82632942</v>
      </c>
      <c r="AA3" s="28">
        <v>30686531</v>
      </c>
      <c r="AB3" s="28">
        <v>267432745</v>
      </c>
      <c r="AC3" s="28">
        <v>58805578</v>
      </c>
      <c r="AD3" s="28">
        <v>52237429</v>
      </c>
      <c r="AE3" s="28">
        <v>822236300</v>
      </c>
      <c r="AF3" s="28">
        <v>24510792</v>
      </c>
      <c r="AG3" s="28">
        <v>1205839888</v>
      </c>
      <c r="AH3" s="28">
        <v>94964809</v>
      </c>
      <c r="AI3" s="28">
        <v>166897023</v>
      </c>
      <c r="AJ3" s="28">
        <v>440451923</v>
      </c>
      <c r="AK3" s="28">
        <v>253655365</v>
      </c>
      <c r="AL3" s="28">
        <v>127277061</v>
      </c>
      <c r="AM3" s="28">
        <v>30203023</v>
      </c>
      <c r="AN3" s="28" t="s">
        <v>128</v>
      </c>
      <c r="AO3" s="28">
        <v>101028962</v>
      </c>
      <c r="AP3" s="28">
        <v>126583766</v>
      </c>
      <c r="AQ3" s="28">
        <v>174518472</v>
      </c>
      <c r="AR3" s="28" t="s">
        <v>110</v>
      </c>
      <c r="AS3" s="28">
        <v>254146281</v>
      </c>
      <c r="AT3" s="28">
        <v>1014130127</v>
      </c>
      <c r="AU3" s="28">
        <v>82944377</v>
      </c>
      <c r="AV3" s="28">
        <v>148155402</v>
      </c>
      <c r="AW3" s="28">
        <v>302383562</v>
      </c>
      <c r="AX3" s="28">
        <v>79068712</v>
      </c>
      <c r="AY3" s="28" t="s">
        <v>128</v>
      </c>
      <c r="AZ3" s="28">
        <v>90599923</v>
      </c>
      <c r="BA3" s="28">
        <v>20415684</v>
      </c>
      <c r="BB3" s="28">
        <v>781245023</v>
      </c>
      <c r="BC3" s="28">
        <v>428418352</v>
      </c>
      <c r="BD3" s="28" t="s">
        <v>128</v>
      </c>
      <c r="BE3" s="28" t="s">
        <v>148</v>
      </c>
      <c r="BF3" s="28">
        <v>93073172</v>
      </c>
      <c r="BG3" s="28">
        <v>292244078</v>
      </c>
      <c r="BH3" s="28">
        <v>282733896</v>
      </c>
      <c r="BI3" s="28">
        <v>71189189</v>
      </c>
      <c r="BJ3" s="28">
        <v>154363538</v>
      </c>
      <c r="BK3" s="28">
        <v>44738820</v>
      </c>
      <c r="BL3" s="28">
        <v>108545510</v>
      </c>
      <c r="BM3" s="28">
        <v>53153515</v>
      </c>
      <c r="BN3" s="28">
        <v>-25996871</v>
      </c>
      <c r="BO3" s="28">
        <v>68072030</v>
      </c>
      <c r="BP3" s="28">
        <v>37970551</v>
      </c>
      <c r="BQ3" s="28" t="s">
        <v>110</v>
      </c>
      <c r="BR3" s="28" t="s">
        <v>128</v>
      </c>
      <c r="BS3" s="28">
        <v>357259815</v>
      </c>
      <c r="BT3" s="28">
        <v>25264437</v>
      </c>
      <c r="BU3" s="28">
        <v>80264135</v>
      </c>
      <c r="BV3" s="28">
        <v>60242410</v>
      </c>
      <c r="BW3" s="28">
        <v>113165606</v>
      </c>
      <c r="BX3" s="28">
        <v>52349877</v>
      </c>
      <c r="BY3" s="28">
        <v>80445760</v>
      </c>
      <c r="BZ3" s="28">
        <v>503783072</v>
      </c>
      <c r="CA3" s="28">
        <v>343930811</v>
      </c>
      <c r="CB3" s="28">
        <v>24230520</v>
      </c>
      <c r="CC3" s="28">
        <v>72743754</v>
      </c>
      <c r="CD3" s="28">
        <v>214833324</v>
      </c>
      <c r="CE3" s="28">
        <v>735545848</v>
      </c>
      <c r="CF3" s="28">
        <v>202977253</v>
      </c>
      <c r="CG3" s="28">
        <v>227410606</v>
      </c>
      <c r="CH3" s="28">
        <v>515700571</v>
      </c>
      <c r="CI3" s="28">
        <v>95218250</v>
      </c>
      <c r="CJ3" s="28" t="s">
        <v>163</v>
      </c>
      <c r="CK3" s="28">
        <v>39809667</v>
      </c>
      <c r="CL3" s="28">
        <v>145583764</v>
      </c>
      <c r="CM3" s="28">
        <v>107171355</v>
      </c>
      <c r="CN3" s="28">
        <v>908443772</v>
      </c>
      <c r="CO3" s="28">
        <v>173306294</v>
      </c>
      <c r="CP3" s="28">
        <v>498053490</v>
      </c>
      <c r="CQ3" s="28">
        <v>294501298</v>
      </c>
      <c r="CR3" s="28" t="s">
        <v>110</v>
      </c>
      <c r="CS3" s="28">
        <v>81814068</v>
      </c>
      <c r="CT3" s="28">
        <v>810711084</v>
      </c>
      <c r="CU3" s="28">
        <v>211318632</v>
      </c>
      <c r="CV3" s="28">
        <v>174709707</v>
      </c>
      <c r="CW3" s="28">
        <v>52227109</v>
      </c>
      <c r="CX3" s="28">
        <v>499383025</v>
      </c>
      <c r="CY3" s="28">
        <v>148361170</v>
      </c>
      <c r="CZ3" s="28">
        <v>2403586653</v>
      </c>
      <c r="DA3" s="28">
        <v>653210618</v>
      </c>
      <c r="DB3" s="28">
        <v>-69271761</v>
      </c>
      <c r="DC3" s="28">
        <v>30965492</v>
      </c>
      <c r="DD3" s="28">
        <v>33780325</v>
      </c>
      <c r="DE3" s="28">
        <v>153983454</v>
      </c>
      <c r="DF3" s="28">
        <v>630068596</v>
      </c>
      <c r="DG3" s="28">
        <v>225441040</v>
      </c>
      <c r="DH3" s="28">
        <v>182603709</v>
      </c>
      <c r="DI3" s="28">
        <v>369145844</v>
      </c>
      <c r="DJ3" s="28" t="s">
        <v>163</v>
      </c>
      <c r="DK3" s="28">
        <v>65498500</v>
      </c>
      <c r="DL3" s="28">
        <v>285960668</v>
      </c>
      <c r="DM3" s="28">
        <v>347905378</v>
      </c>
      <c r="DN3" s="28">
        <v>158662692</v>
      </c>
      <c r="DO3" s="28">
        <v>104783129</v>
      </c>
      <c r="DP3" s="28">
        <v>74310208</v>
      </c>
      <c r="DQ3" s="28">
        <v>123196699</v>
      </c>
      <c r="DR3" s="28">
        <v>178763079</v>
      </c>
      <c r="DS3" s="28">
        <v>134878314</v>
      </c>
      <c r="DT3" s="28">
        <v>70618161</v>
      </c>
      <c r="DU3" s="28">
        <v>159432120</v>
      </c>
      <c r="DV3" s="28">
        <v>38710031</v>
      </c>
      <c r="DW3" s="28">
        <v>2205592404</v>
      </c>
      <c r="DX3" s="28">
        <v>284117843</v>
      </c>
      <c r="DY3" s="28">
        <v>152860918</v>
      </c>
      <c r="DZ3" s="28">
        <v>120315305</v>
      </c>
      <c r="EA3" s="28">
        <v>98280978</v>
      </c>
      <c r="EB3" s="28">
        <v>77650280</v>
      </c>
      <c r="EC3" s="28">
        <v>1889741174</v>
      </c>
      <c r="ED3" s="28">
        <v>33346265</v>
      </c>
      <c r="EE3" s="28">
        <v>99382440</v>
      </c>
      <c r="EF3" s="28">
        <v>-26352529</v>
      </c>
      <c r="EG3" s="28">
        <v>353496233</v>
      </c>
      <c r="EH3" s="28">
        <v>398837321</v>
      </c>
      <c r="EI3" s="28">
        <v>1448205</v>
      </c>
      <c r="EJ3" s="28">
        <v>104022792</v>
      </c>
      <c r="EK3" s="28">
        <v>121249540</v>
      </c>
      <c r="EL3" s="28">
        <v>65174840</v>
      </c>
      <c r="EM3" s="28">
        <v>563973913</v>
      </c>
      <c r="EN3" s="28">
        <v>196132823</v>
      </c>
      <c r="EO3" s="28">
        <v>934858670</v>
      </c>
      <c r="EP3" s="28">
        <v>190018057</v>
      </c>
      <c r="EQ3" s="28">
        <v>67565559</v>
      </c>
      <c r="ER3" s="28">
        <v>936298242</v>
      </c>
      <c r="ES3" s="28">
        <v>943806581</v>
      </c>
      <c r="ET3" s="28">
        <v>62028798</v>
      </c>
      <c r="EU3" s="28">
        <v>344702901</v>
      </c>
      <c r="EV3" s="28">
        <v>310657554</v>
      </c>
      <c r="EW3" s="28">
        <v>139918863</v>
      </c>
      <c r="EX3" s="28">
        <v>48389709</v>
      </c>
      <c r="EY3" s="28">
        <v>40779039</v>
      </c>
      <c r="EZ3" s="28">
        <v>1277216075</v>
      </c>
      <c r="FA3" s="28">
        <v>148930440</v>
      </c>
      <c r="FB3" s="28">
        <v>198027617</v>
      </c>
      <c r="FC3" s="28">
        <v>145827796</v>
      </c>
      <c r="FD3" s="28">
        <v>1059952661</v>
      </c>
      <c r="FE3" s="28">
        <v>162943097</v>
      </c>
      <c r="FF3" s="28">
        <v>514603319</v>
      </c>
      <c r="FG3" s="28">
        <v>42821792</v>
      </c>
      <c r="FH3" s="28" t="s">
        <v>163</v>
      </c>
      <c r="FI3" s="28">
        <v>360541144</v>
      </c>
      <c r="FJ3" s="28">
        <v>49041384</v>
      </c>
      <c r="FK3" s="28">
        <v>82850987</v>
      </c>
      <c r="FL3" s="28">
        <v>208682762</v>
      </c>
      <c r="FM3" s="28">
        <v>25972221</v>
      </c>
      <c r="FN3" s="28">
        <v>850000</v>
      </c>
      <c r="FO3" s="20" t="s">
        <v>149</v>
      </c>
      <c r="FP3" s="20" t="s">
        <v>149</v>
      </c>
      <c r="FQ3" s="28">
        <v>5382000</v>
      </c>
      <c r="FR3" s="20" t="s">
        <v>149</v>
      </c>
      <c r="FS3" s="28">
        <v>346353017</v>
      </c>
      <c r="FT3" s="20" t="s">
        <v>149</v>
      </c>
      <c r="FU3" s="28">
        <v>422576902</v>
      </c>
      <c r="FV3" s="28">
        <v>4320000</v>
      </c>
      <c r="FW3" s="28">
        <v>293912994</v>
      </c>
      <c r="FX3" s="20" t="s">
        <v>149</v>
      </c>
      <c r="FY3" s="20" t="s">
        <v>149</v>
      </c>
      <c r="FZ3" s="28">
        <v>395389450</v>
      </c>
      <c r="GA3" s="20" t="s">
        <v>149</v>
      </c>
      <c r="GB3" s="20" t="s">
        <v>149</v>
      </c>
      <c r="GC3" s="20" t="s">
        <v>149</v>
      </c>
      <c r="GD3" s="28">
        <v>6769000</v>
      </c>
      <c r="GE3" s="28" t="s">
        <v>110</v>
      </c>
      <c r="GF3" s="20" t="s">
        <v>149</v>
      </c>
      <c r="GG3" s="28">
        <v>155430453</v>
      </c>
      <c r="GH3" s="28">
        <v>133473944</v>
      </c>
      <c r="GI3" s="20" t="s">
        <v>149</v>
      </c>
      <c r="GJ3" s="28">
        <v>26605922</v>
      </c>
      <c r="GK3" s="28">
        <v>187955745</v>
      </c>
      <c r="GL3" s="28">
        <v>80380463</v>
      </c>
      <c r="GM3" s="28">
        <v>46163200</v>
      </c>
      <c r="GN3" s="28">
        <v>39420803</v>
      </c>
      <c r="GO3" s="28">
        <v>91493288</v>
      </c>
      <c r="GP3" s="28" t="s">
        <v>69</v>
      </c>
      <c r="GQ3" s="28">
        <v>2365379594</v>
      </c>
      <c r="GR3" s="28" t="s">
        <v>69</v>
      </c>
      <c r="GS3" s="28">
        <v>1993765</v>
      </c>
      <c r="GT3" s="28">
        <v>76127220</v>
      </c>
      <c r="GU3" s="28">
        <v>23740426</v>
      </c>
      <c r="GV3" s="28">
        <v>187984000</v>
      </c>
      <c r="GW3" s="28">
        <v>897241386</v>
      </c>
      <c r="GX3" s="28">
        <v>139649555</v>
      </c>
      <c r="GY3" s="28">
        <v>13760366</v>
      </c>
      <c r="GZ3" s="28" t="s">
        <v>69</v>
      </c>
      <c r="HA3" s="28">
        <v>72783829</v>
      </c>
      <c r="HB3" s="28">
        <v>437781461</v>
      </c>
      <c r="HC3" s="28">
        <v>312612690</v>
      </c>
      <c r="HD3" s="28" t="s">
        <v>69</v>
      </c>
      <c r="HE3" s="28" t="s">
        <v>69</v>
      </c>
      <c r="HF3" s="28">
        <v>26192089</v>
      </c>
      <c r="HG3" s="28">
        <v>885057850</v>
      </c>
      <c r="HH3" s="28">
        <v>62789772</v>
      </c>
      <c r="HI3" s="28">
        <v>46768702</v>
      </c>
      <c r="HJ3" s="28">
        <v>20351522</v>
      </c>
      <c r="HK3" s="28">
        <v>211974045</v>
      </c>
      <c r="HL3" s="28">
        <v>1584059931</v>
      </c>
      <c r="HM3" s="28">
        <v>375112000</v>
      </c>
      <c r="HN3" s="28">
        <v>110533500</v>
      </c>
      <c r="HO3" s="28">
        <v>332805881</v>
      </c>
      <c r="HP3" s="28">
        <v>-46811371</v>
      </c>
      <c r="HQ3" s="28">
        <v>134808165</v>
      </c>
    </row>
    <row r="4" spans="1:225" ht="17.25" customHeight="1">
      <c r="A4" s="103"/>
      <c r="B4" s="24" t="s">
        <v>111</v>
      </c>
      <c r="C4" s="23" t="s">
        <v>164</v>
      </c>
      <c r="D4" s="28">
        <v>2</v>
      </c>
      <c r="E4" s="28">
        <v>2</v>
      </c>
      <c r="F4" s="28">
        <v>2</v>
      </c>
      <c r="G4" s="28">
        <v>2</v>
      </c>
      <c r="H4" s="28">
        <v>2</v>
      </c>
      <c r="I4" s="28">
        <v>1</v>
      </c>
      <c r="J4" s="28">
        <v>1</v>
      </c>
      <c r="K4" s="28" t="s">
        <v>110</v>
      </c>
      <c r="L4" s="28">
        <v>2</v>
      </c>
      <c r="M4" s="28" t="s">
        <v>148</v>
      </c>
      <c r="N4" s="28" t="s">
        <v>110</v>
      </c>
      <c r="O4" s="28">
        <v>2</v>
      </c>
      <c r="P4" s="28">
        <v>1</v>
      </c>
      <c r="Q4" s="28">
        <v>1</v>
      </c>
      <c r="R4" s="28">
        <v>2</v>
      </c>
      <c r="S4" s="28">
        <v>2</v>
      </c>
      <c r="T4" s="28">
        <v>2</v>
      </c>
      <c r="U4" s="28" t="s">
        <v>110</v>
      </c>
      <c r="V4" s="28">
        <v>2</v>
      </c>
      <c r="W4" s="28" t="s">
        <v>148</v>
      </c>
      <c r="X4" s="28">
        <v>2</v>
      </c>
      <c r="Y4" s="28">
        <v>2</v>
      </c>
      <c r="Z4" s="28">
        <v>2</v>
      </c>
      <c r="AA4" s="28">
        <v>2</v>
      </c>
      <c r="AB4" s="28">
        <v>2</v>
      </c>
      <c r="AC4" s="28">
        <v>1</v>
      </c>
      <c r="AD4" s="28">
        <v>2</v>
      </c>
      <c r="AE4" s="28">
        <v>1</v>
      </c>
      <c r="AF4" s="28">
        <v>2</v>
      </c>
      <c r="AG4" s="28">
        <v>2</v>
      </c>
      <c r="AH4" s="28">
        <v>1</v>
      </c>
      <c r="AI4" s="28">
        <v>2</v>
      </c>
      <c r="AJ4" s="28">
        <v>2</v>
      </c>
      <c r="AK4" s="28">
        <v>2</v>
      </c>
      <c r="AL4" s="28">
        <v>2</v>
      </c>
      <c r="AM4" s="28">
        <v>1</v>
      </c>
      <c r="AN4" s="28" t="s">
        <v>128</v>
      </c>
      <c r="AO4" s="28">
        <v>2</v>
      </c>
      <c r="AP4" s="28">
        <v>2</v>
      </c>
      <c r="AQ4" s="28">
        <v>2</v>
      </c>
      <c r="AR4" s="28" t="s">
        <v>110</v>
      </c>
      <c r="AS4" s="28">
        <v>2</v>
      </c>
      <c r="AT4" s="28">
        <v>2</v>
      </c>
      <c r="AU4" s="28">
        <v>2</v>
      </c>
      <c r="AV4" s="28">
        <v>2</v>
      </c>
      <c r="AW4" s="28">
        <v>2</v>
      </c>
      <c r="AX4" s="28">
        <v>2</v>
      </c>
      <c r="AY4" s="28" t="s">
        <v>128</v>
      </c>
      <c r="AZ4" s="28">
        <v>2</v>
      </c>
      <c r="BA4" s="28">
        <v>2</v>
      </c>
      <c r="BB4" s="28">
        <v>2</v>
      </c>
      <c r="BC4" s="28">
        <v>2</v>
      </c>
      <c r="BD4" s="28" t="s">
        <v>128</v>
      </c>
      <c r="BE4" s="28" t="s">
        <v>148</v>
      </c>
      <c r="BF4" s="28">
        <v>2</v>
      </c>
      <c r="BG4" s="28">
        <v>2</v>
      </c>
      <c r="BH4" s="28">
        <v>2</v>
      </c>
      <c r="BI4" s="28">
        <v>2</v>
      </c>
      <c r="BJ4" s="28">
        <v>2</v>
      </c>
      <c r="BK4" s="28">
        <v>2</v>
      </c>
      <c r="BL4" s="28">
        <v>2</v>
      </c>
      <c r="BM4" s="28">
        <v>1</v>
      </c>
      <c r="BN4" s="28">
        <v>2</v>
      </c>
      <c r="BO4" s="28">
        <v>2</v>
      </c>
      <c r="BP4" s="28">
        <v>2</v>
      </c>
      <c r="BQ4" s="28" t="s">
        <v>110</v>
      </c>
      <c r="BR4" s="28" t="s">
        <v>128</v>
      </c>
      <c r="BS4" s="28">
        <v>2</v>
      </c>
      <c r="BT4" s="28">
        <v>2</v>
      </c>
      <c r="BU4" s="28">
        <v>2</v>
      </c>
      <c r="BV4" s="28">
        <v>2</v>
      </c>
      <c r="BW4" s="28">
        <v>2</v>
      </c>
      <c r="BX4" s="28">
        <v>2</v>
      </c>
      <c r="BY4" s="28">
        <v>2</v>
      </c>
      <c r="BZ4" s="28">
        <v>2</v>
      </c>
      <c r="CA4" s="28">
        <v>2</v>
      </c>
      <c r="CB4" s="28">
        <v>2</v>
      </c>
      <c r="CC4" s="28">
        <v>1</v>
      </c>
      <c r="CD4" s="28">
        <v>2</v>
      </c>
      <c r="CE4" s="28">
        <v>1</v>
      </c>
      <c r="CF4" s="28">
        <v>2</v>
      </c>
      <c r="CG4" s="28">
        <v>2</v>
      </c>
      <c r="CH4" s="28">
        <v>2</v>
      </c>
      <c r="CI4" s="28">
        <v>2</v>
      </c>
      <c r="CJ4" s="28"/>
      <c r="CK4" s="28">
        <v>2</v>
      </c>
      <c r="CL4" s="28">
        <v>2</v>
      </c>
      <c r="CM4" s="28">
        <v>2</v>
      </c>
      <c r="CN4" s="28">
        <v>2</v>
      </c>
      <c r="CO4" s="28">
        <v>2</v>
      </c>
      <c r="CP4" s="28">
        <v>2</v>
      </c>
      <c r="CQ4" s="28">
        <v>1</v>
      </c>
      <c r="CR4" s="28"/>
      <c r="CS4" s="28">
        <v>1</v>
      </c>
      <c r="CT4" s="28">
        <v>2</v>
      </c>
      <c r="CU4" s="28">
        <v>1</v>
      </c>
      <c r="CV4" s="28">
        <v>2</v>
      </c>
      <c r="CW4" s="28">
        <v>2</v>
      </c>
      <c r="CX4" s="28">
        <v>1</v>
      </c>
      <c r="CY4" s="28">
        <v>2</v>
      </c>
      <c r="CZ4" s="28">
        <v>1</v>
      </c>
      <c r="DA4" s="28">
        <v>2</v>
      </c>
      <c r="DB4" s="28">
        <v>2</v>
      </c>
      <c r="DC4" s="28">
        <v>2</v>
      </c>
      <c r="DD4" s="28">
        <v>2</v>
      </c>
      <c r="DE4" s="28">
        <v>2</v>
      </c>
      <c r="DF4" s="28">
        <v>2</v>
      </c>
      <c r="DG4" s="28">
        <v>2</v>
      </c>
      <c r="DH4" s="28">
        <v>1</v>
      </c>
      <c r="DI4" s="28">
        <v>2</v>
      </c>
      <c r="DJ4" s="28"/>
      <c r="DK4" s="28">
        <v>2</v>
      </c>
      <c r="DL4" s="28">
        <v>2</v>
      </c>
      <c r="DM4" s="28">
        <v>2</v>
      </c>
      <c r="DN4" s="28">
        <v>2</v>
      </c>
      <c r="DO4" s="28">
        <v>2</v>
      </c>
      <c r="DP4" s="28">
        <v>2</v>
      </c>
      <c r="DQ4" s="28">
        <v>2</v>
      </c>
      <c r="DR4" s="28">
        <v>2</v>
      </c>
      <c r="DS4" s="28">
        <v>2</v>
      </c>
      <c r="DT4" s="28">
        <v>1</v>
      </c>
      <c r="DU4" s="28">
        <v>2</v>
      </c>
      <c r="DV4" s="28">
        <v>2</v>
      </c>
      <c r="DW4" s="28">
        <v>2</v>
      </c>
      <c r="DX4" s="28">
        <v>2</v>
      </c>
      <c r="DY4" s="28">
        <v>2</v>
      </c>
      <c r="DZ4" s="28">
        <v>2</v>
      </c>
      <c r="EA4" s="28">
        <v>2</v>
      </c>
      <c r="EB4" s="28">
        <v>2</v>
      </c>
      <c r="EC4" s="28">
        <v>2</v>
      </c>
      <c r="ED4" s="28">
        <v>2</v>
      </c>
      <c r="EE4" s="28">
        <v>2</v>
      </c>
      <c r="EF4" s="28">
        <v>1</v>
      </c>
      <c r="EG4" s="28">
        <v>2</v>
      </c>
      <c r="EH4" s="28">
        <v>2</v>
      </c>
      <c r="EI4" s="28">
        <v>2</v>
      </c>
      <c r="EJ4" s="28">
        <v>2</v>
      </c>
      <c r="EK4" s="28">
        <v>2</v>
      </c>
      <c r="EL4" s="28">
        <v>2</v>
      </c>
      <c r="EM4" s="28">
        <v>2</v>
      </c>
      <c r="EN4" s="28">
        <v>2</v>
      </c>
      <c r="EO4" s="28">
        <v>2</v>
      </c>
      <c r="EP4" s="28">
        <v>2</v>
      </c>
      <c r="EQ4" s="28">
        <v>2</v>
      </c>
      <c r="ER4" s="28">
        <v>2</v>
      </c>
      <c r="ES4" s="28">
        <v>1</v>
      </c>
      <c r="ET4" s="28">
        <v>2</v>
      </c>
      <c r="EU4" s="28">
        <v>1</v>
      </c>
      <c r="EV4" s="28">
        <v>2</v>
      </c>
      <c r="EW4" s="28">
        <v>2</v>
      </c>
      <c r="EX4" s="28">
        <v>2</v>
      </c>
      <c r="EY4" s="28">
        <v>1</v>
      </c>
      <c r="EZ4" s="28">
        <v>2</v>
      </c>
      <c r="FA4" s="28">
        <v>1</v>
      </c>
      <c r="FB4" s="28">
        <v>2</v>
      </c>
      <c r="FC4" s="28">
        <v>2</v>
      </c>
      <c r="FD4" s="28">
        <v>1</v>
      </c>
      <c r="FE4" s="28">
        <v>2</v>
      </c>
      <c r="FF4" s="28">
        <v>2</v>
      </c>
      <c r="FG4" s="28">
        <v>2</v>
      </c>
      <c r="FH4" s="28" t="s">
        <v>163</v>
      </c>
      <c r="FI4" s="28">
        <v>2</v>
      </c>
      <c r="FJ4" s="28">
        <v>1</v>
      </c>
      <c r="FK4" s="28">
        <v>2</v>
      </c>
      <c r="FL4" s="28">
        <v>2</v>
      </c>
      <c r="FM4" s="28">
        <v>2</v>
      </c>
      <c r="FN4" s="28">
        <v>2</v>
      </c>
      <c r="FO4" s="28"/>
      <c r="FP4" s="28"/>
      <c r="FQ4" s="28">
        <v>2</v>
      </c>
      <c r="FR4" s="28"/>
      <c r="FS4" s="28">
        <v>2</v>
      </c>
      <c r="FT4" s="28"/>
      <c r="FU4" s="28">
        <v>1</v>
      </c>
      <c r="FV4" s="28">
        <v>2</v>
      </c>
      <c r="FW4" s="28">
        <v>1</v>
      </c>
      <c r="FX4" s="28"/>
      <c r="FY4" s="28"/>
      <c r="FZ4" s="28">
        <v>2</v>
      </c>
      <c r="GA4" s="28"/>
      <c r="GB4" s="28"/>
      <c r="GC4" s="28"/>
      <c r="GD4" s="28">
        <v>2</v>
      </c>
      <c r="GE4" s="28"/>
      <c r="GF4" s="28"/>
      <c r="GG4" s="28">
        <v>2</v>
      </c>
      <c r="GH4" s="28">
        <v>2</v>
      </c>
      <c r="GI4" s="28"/>
      <c r="GJ4" s="28">
        <v>2</v>
      </c>
      <c r="GK4" s="28">
        <v>2</v>
      </c>
      <c r="GL4" s="28">
        <v>2</v>
      </c>
      <c r="GM4" s="28">
        <v>2</v>
      </c>
      <c r="GN4" s="28">
        <v>1</v>
      </c>
      <c r="GO4" s="28">
        <v>2</v>
      </c>
      <c r="GP4" s="28"/>
      <c r="GQ4" s="28">
        <v>1</v>
      </c>
      <c r="GR4" s="28"/>
      <c r="GS4" s="28">
        <v>2</v>
      </c>
      <c r="GT4" s="28">
        <v>1</v>
      </c>
      <c r="GU4" s="28">
        <v>2</v>
      </c>
      <c r="GV4" s="28">
        <v>2</v>
      </c>
      <c r="GW4" s="28">
        <v>2</v>
      </c>
      <c r="GX4" s="28">
        <v>2</v>
      </c>
      <c r="GY4" s="28">
        <v>2</v>
      </c>
      <c r="GZ4" s="28"/>
      <c r="HA4" s="28">
        <v>2</v>
      </c>
      <c r="HB4" s="28">
        <v>2</v>
      </c>
      <c r="HC4" s="28">
        <v>2</v>
      </c>
      <c r="HD4" s="28"/>
      <c r="HE4" s="28"/>
      <c r="HF4" s="28">
        <v>2</v>
      </c>
      <c r="HG4" s="28">
        <v>2</v>
      </c>
      <c r="HH4" s="28">
        <v>2</v>
      </c>
      <c r="HI4" s="28">
        <v>2</v>
      </c>
      <c r="HJ4" s="28">
        <v>1</v>
      </c>
      <c r="HK4" s="28">
        <v>2</v>
      </c>
      <c r="HL4" s="28">
        <v>2</v>
      </c>
      <c r="HM4" s="28">
        <v>2</v>
      </c>
      <c r="HN4" s="28">
        <v>1</v>
      </c>
      <c r="HO4" s="28">
        <v>1</v>
      </c>
      <c r="HP4" s="28">
        <v>2</v>
      </c>
      <c r="HQ4" s="28">
        <v>2</v>
      </c>
    </row>
    <row r="5" spans="1:225" ht="17.25" customHeight="1">
      <c r="A5" s="103"/>
      <c r="B5" s="24" t="s">
        <v>113</v>
      </c>
      <c r="C5" s="21" t="s">
        <v>165</v>
      </c>
      <c r="D5" s="28"/>
      <c r="E5" s="28"/>
      <c r="F5" s="28"/>
      <c r="G5" s="28"/>
      <c r="H5" s="28"/>
      <c r="I5" s="28" t="s">
        <v>131</v>
      </c>
      <c r="J5" s="28" t="s">
        <v>131</v>
      </c>
      <c r="K5" s="28" t="s">
        <v>110</v>
      </c>
      <c r="L5" s="28"/>
      <c r="M5" s="28" t="s">
        <v>148</v>
      </c>
      <c r="N5" s="28" t="s">
        <v>110</v>
      </c>
      <c r="O5" s="28"/>
      <c r="P5" s="28" t="s">
        <v>131</v>
      </c>
      <c r="Q5" s="28" t="s">
        <v>131</v>
      </c>
      <c r="R5" s="28"/>
      <c r="S5" s="28"/>
      <c r="T5" s="28"/>
      <c r="U5" s="28" t="s">
        <v>110</v>
      </c>
      <c r="V5" s="28"/>
      <c r="W5" s="28" t="s">
        <v>148</v>
      </c>
      <c r="X5" s="28"/>
      <c r="Y5" s="28"/>
      <c r="Z5" s="28"/>
      <c r="AA5" s="28"/>
      <c r="AB5" s="28"/>
      <c r="AC5" s="28" t="s">
        <v>131</v>
      </c>
      <c r="AD5" s="28"/>
      <c r="AE5" s="28" t="s">
        <v>131</v>
      </c>
      <c r="AF5" s="28"/>
      <c r="AG5" s="28"/>
      <c r="AH5" s="28" t="s">
        <v>131</v>
      </c>
      <c r="AI5" s="28"/>
      <c r="AJ5" s="28"/>
      <c r="AK5" s="28"/>
      <c r="AL5" s="28"/>
      <c r="AM5" s="28" t="s">
        <v>131</v>
      </c>
      <c r="AN5" s="28" t="s">
        <v>128</v>
      </c>
      <c r="AO5" s="28"/>
      <c r="AP5" s="28"/>
      <c r="AQ5" s="28"/>
      <c r="AR5" s="28" t="s">
        <v>110</v>
      </c>
      <c r="AS5" s="28"/>
      <c r="AT5" s="28"/>
      <c r="AU5" s="28"/>
      <c r="AV5" s="28"/>
      <c r="AW5" s="28"/>
      <c r="AX5" s="28"/>
      <c r="AY5" s="28" t="s">
        <v>128</v>
      </c>
      <c r="AZ5" s="28"/>
      <c r="BA5" s="28"/>
      <c r="BB5" s="28"/>
      <c r="BC5" s="28"/>
      <c r="BD5" s="28" t="s">
        <v>128</v>
      </c>
      <c r="BE5" s="28" t="s">
        <v>148</v>
      </c>
      <c r="BF5" s="28"/>
      <c r="BG5" s="28"/>
      <c r="BH5" s="28"/>
      <c r="BI5" s="28"/>
      <c r="BJ5" s="28"/>
      <c r="BK5" s="28"/>
      <c r="BL5" s="28"/>
      <c r="BM5" s="28" t="s">
        <v>115</v>
      </c>
      <c r="BN5" s="28"/>
      <c r="BO5" s="28"/>
      <c r="BP5" s="28"/>
      <c r="BQ5" s="28" t="s">
        <v>110</v>
      </c>
      <c r="BR5" s="28" t="s">
        <v>128</v>
      </c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 t="s">
        <v>131</v>
      </c>
      <c r="CD5" s="28"/>
      <c r="CE5" s="28" t="s">
        <v>131</v>
      </c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 t="s">
        <v>131</v>
      </c>
      <c r="CR5" s="28"/>
      <c r="CS5" s="28" t="s">
        <v>131</v>
      </c>
      <c r="CT5" s="28"/>
      <c r="CU5" s="28" t="s">
        <v>131</v>
      </c>
      <c r="CV5" s="28"/>
      <c r="CW5" s="28"/>
      <c r="CX5" s="28" t="s">
        <v>166</v>
      </c>
      <c r="CY5" s="28"/>
      <c r="CZ5" s="28" t="s">
        <v>131</v>
      </c>
      <c r="DA5" s="28"/>
      <c r="DB5" s="28"/>
      <c r="DC5" s="28"/>
      <c r="DD5" s="28"/>
      <c r="DE5" s="28"/>
      <c r="DF5" s="28"/>
      <c r="DG5" s="28"/>
      <c r="DH5" s="28" t="s">
        <v>131</v>
      </c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 t="s">
        <v>131</v>
      </c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 t="s">
        <v>131</v>
      </c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 t="s">
        <v>131</v>
      </c>
      <c r="ET5" s="28"/>
      <c r="EU5" s="28" t="s">
        <v>131</v>
      </c>
      <c r="EV5" s="28"/>
      <c r="EW5" s="28"/>
      <c r="EX5" s="28"/>
      <c r="EY5" s="28" t="s">
        <v>131</v>
      </c>
      <c r="EZ5" s="28"/>
      <c r="FA5" s="28" t="s">
        <v>167</v>
      </c>
      <c r="FB5" s="28"/>
      <c r="FC5" s="28"/>
      <c r="FD5" s="28" t="s">
        <v>131</v>
      </c>
      <c r="FE5" s="28"/>
      <c r="FF5" s="28"/>
      <c r="FG5" s="28"/>
      <c r="FH5" s="28" t="s">
        <v>163</v>
      </c>
      <c r="FI5" s="28"/>
      <c r="FJ5" s="28" t="s">
        <v>115</v>
      </c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 t="s">
        <v>131</v>
      </c>
      <c r="FV5" s="28"/>
      <c r="FW5" s="28" t="s">
        <v>131</v>
      </c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 t="s">
        <v>131</v>
      </c>
      <c r="GO5" s="28"/>
      <c r="GP5" s="28"/>
      <c r="GQ5" s="28" t="s">
        <v>131</v>
      </c>
      <c r="GR5" s="28"/>
      <c r="GS5" s="28"/>
      <c r="GT5" s="28" t="s">
        <v>115</v>
      </c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 t="s">
        <v>115</v>
      </c>
      <c r="HK5" s="28"/>
      <c r="HL5" s="28"/>
      <c r="HM5" s="28"/>
      <c r="HN5" s="28" t="s">
        <v>131</v>
      </c>
      <c r="HO5" s="28" t="s">
        <v>115</v>
      </c>
      <c r="HP5" s="28"/>
      <c r="HQ5" s="28"/>
    </row>
    <row r="6" spans="1:225" ht="17.25" customHeight="1">
      <c r="A6" s="103"/>
      <c r="B6" s="24" t="s">
        <v>116</v>
      </c>
      <c r="C6" s="21" t="s">
        <v>168</v>
      </c>
      <c r="D6" s="28"/>
      <c r="E6" s="28"/>
      <c r="F6" s="28"/>
      <c r="G6" s="28"/>
      <c r="H6" s="28"/>
      <c r="I6" s="28" t="s">
        <v>169</v>
      </c>
      <c r="J6" s="28" t="s">
        <v>169</v>
      </c>
      <c r="K6" s="28" t="s">
        <v>110</v>
      </c>
      <c r="L6" s="28"/>
      <c r="M6" s="28" t="s">
        <v>148</v>
      </c>
      <c r="N6" s="28" t="s">
        <v>110</v>
      </c>
      <c r="O6" s="28"/>
      <c r="P6" s="28" t="s">
        <v>169</v>
      </c>
      <c r="Q6" s="28" t="s">
        <v>169</v>
      </c>
      <c r="R6" s="28"/>
      <c r="S6" s="28"/>
      <c r="T6" s="28"/>
      <c r="U6" s="28" t="s">
        <v>110</v>
      </c>
      <c r="V6" s="28"/>
      <c r="W6" s="28" t="s">
        <v>148</v>
      </c>
      <c r="X6" s="28"/>
      <c r="Y6" s="28"/>
      <c r="Z6" s="28"/>
      <c r="AA6" s="28"/>
      <c r="AB6" s="28"/>
      <c r="AC6" s="28" t="s">
        <v>170</v>
      </c>
      <c r="AD6" s="28"/>
      <c r="AE6" s="28" t="s">
        <v>171</v>
      </c>
      <c r="AF6" s="28"/>
      <c r="AG6" s="28"/>
      <c r="AH6" s="28" t="s">
        <v>170</v>
      </c>
      <c r="AI6" s="28"/>
      <c r="AJ6" s="28"/>
      <c r="AK6" s="28"/>
      <c r="AL6" s="28"/>
      <c r="AM6" s="28" t="s">
        <v>170</v>
      </c>
      <c r="AN6" s="28" t="s">
        <v>128</v>
      </c>
      <c r="AO6" s="28"/>
      <c r="AP6" s="28"/>
      <c r="AQ6" s="28"/>
      <c r="AR6" s="28" t="s">
        <v>110</v>
      </c>
      <c r="AS6" s="28"/>
      <c r="AT6" s="28"/>
      <c r="AU6" s="28"/>
      <c r="AV6" s="28"/>
      <c r="AW6" s="28"/>
      <c r="AX6" s="28"/>
      <c r="AY6" s="28" t="s">
        <v>128</v>
      </c>
      <c r="AZ6" s="28"/>
      <c r="BA6" s="28"/>
      <c r="BB6" s="28"/>
      <c r="BC6" s="28"/>
      <c r="BD6" s="28" t="s">
        <v>128</v>
      </c>
      <c r="BE6" s="28" t="s">
        <v>148</v>
      </c>
      <c r="BF6" s="28"/>
      <c r="BG6" s="28"/>
      <c r="BH6" s="28"/>
      <c r="BI6" s="28"/>
      <c r="BJ6" s="28"/>
      <c r="BK6" s="28"/>
      <c r="BL6" s="28"/>
      <c r="BM6" s="28" t="s">
        <v>172</v>
      </c>
      <c r="BN6" s="28"/>
      <c r="BO6" s="28"/>
      <c r="BP6" s="28"/>
      <c r="BQ6" s="28" t="s">
        <v>110</v>
      </c>
      <c r="BR6" s="28" t="s">
        <v>128</v>
      </c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 t="s">
        <v>173</v>
      </c>
      <c r="CD6" s="28"/>
      <c r="CE6" s="28" t="s">
        <v>174</v>
      </c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 t="s">
        <v>175</v>
      </c>
      <c r="CR6" s="28"/>
      <c r="CS6" s="28" t="s">
        <v>173</v>
      </c>
      <c r="CT6" s="28"/>
      <c r="CU6" s="28" t="s">
        <v>175</v>
      </c>
      <c r="CV6" s="28"/>
      <c r="CW6" s="28"/>
      <c r="CX6" s="28" t="s">
        <v>176</v>
      </c>
      <c r="CY6" s="28"/>
      <c r="CZ6" s="28" t="s">
        <v>175</v>
      </c>
      <c r="DA6" s="28"/>
      <c r="DB6" s="28"/>
      <c r="DC6" s="28"/>
      <c r="DD6" s="28"/>
      <c r="DE6" s="28"/>
      <c r="DF6" s="28"/>
      <c r="DG6" s="28"/>
      <c r="DH6" s="28" t="s">
        <v>177</v>
      </c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 t="s">
        <v>178</v>
      </c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 t="s">
        <v>171</v>
      </c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 t="s">
        <v>179</v>
      </c>
      <c r="ET6" s="28"/>
      <c r="EU6" s="28" t="s">
        <v>175</v>
      </c>
      <c r="EV6" s="28"/>
      <c r="EW6" s="28"/>
      <c r="EX6" s="28"/>
      <c r="EY6" s="28" t="s">
        <v>175</v>
      </c>
      <c r="EZ6" s="28"/>
      <c r="FA6" s="28" t="s">
        <v>180</v>
      </c>
      <c r="FB6" s="28"/>
      <c r="FC6" s="28"/>
      <c r="FD6" s="28" t="s">
        <v>181</v>
      </c>
      <c r="FE6" s="28"/>
      <c r="FF6" s="28"/>
      <c r="FG6" s="28"/>
      <c r="FH6" s="28" t="s">
        <v>163</v>
      </c>
      <c r="FI6" s="28"/>
      <c r="FJ6" s="28" t="s">
        <v>182</v>
      </c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 t="s">
        <v>183</v>
      </c>
      <c r="FV6" s="28"/>
      <c r="FW6" s="28" t="s">
        <v>184</v>
      </c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 t="s">
        <v>169</v>
      </c>
      <c r="GO6" s="28"/>
      <c r="GP6" s="28"/>
      <c r="GQ6" s="28" t="s">
        <v>174</v>
      </c>
      <c r="GR6" s="28"/>
      <c r="GS6" s="28"/>
      <c r="GT6" s="28" t="s">
        <v>185</v>
      </c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 t="s">
        <v>185</v>
      </c>
      <c r="HK6" s="28"/>
      <c r="HL6" s="28"/>
      <c r="HM6" s="28"/>
      <c r="HN6" s="28" t="s">
        <v>169</v>
      </c>
      <c r="HO6" s="28" t="s">
        <v>185</v>
      </c>
      <c r="HP6" s="28"/>
      <c r="HQ6" s="28"/>
    </row>
    <row r="7" spans="1:225" ht="17.25" customHeight="1">
      <c r="A7" s="103"/>
      <c r="B7" s="24" t="s">
        <v>72</v>
      </c>
      <c r="C7" s="19" t="s">
        <v>123</v>
      </c>
      <c r="D7" s="28">
        <v>289978574</v>
      </c>
      <c r="E7" s="28">
        <v>0</v>
      </c>
      <c r="F7" s="28">
        <v>124297318</v>
      </c>
      <c r="G7" s="28">
        <v>32600000</v>
      </c>
      <c r="H7" s="28">
        <v>1703399</v>
      </c>
      <c r="I7" s="28">
        <v>0</v>
      </c>
      <c r="J7" s="28">
        <v>188490932</v>
      </c>
      <c r="K7" s="28" t="s">
        <v>110</v>
      </c>
      <c r="L7" s="28">
        <v>0</v>
      </c>
      <c r="M7" s="28" t="s">
        <v>148</v>
      </c>
      <c r="N7" s="28" t="s">
        <v>110</v>
      </c>
      <c r="O7" s="28">
        <v>240755291</v>
      </c>
      <c r="P7" s="28">
        <v>459267295</v>
      </c>
      <c r="Q7" s="28">
        <v>179148756</v>
      </c>
      <c r="R7" s="28">
        <v>11883500</v>
      </c>
      <c r="S7" s="28">
        <v>117395000</v>
      </c>
      <c r="T7" s="28">
        <v>271006660</v>
      </c>
      <c r="U7" s="28" t="s">
        <v>110</v>
      </c>
      <c r="V7" s="28">
        <v>0</v>
      </c>
      <c r="W7" s="28" t="s">
        <v>148</v>
      </c>
      <c r="X7" s="28">
        <v>0</v>
      </c>
      <c r="Y7" s="28">
        <v>0</v>
      </c>
      <c r="Z7" s="28">
        <v>24477424</v>
      </c>
      <c r="AA7" s="28">
        <v>10900000</v>
      </c>
      <c r="AB7" s="28">
        <v>2237500</v>
      </c>
      <c r="AC7" s="28">
        <v>20890000</v>
      </c>
      <c r="AD7" s="28">
        <v>0</v>
      </c>
      <c r="AE7" s="28">
        <v>6860000</v>
      </c>
      <c r="AF7" s="28">
        <v>0</v>
      </c>
      <c r="AG7" s="28">
        <v>1167976000</v>
      </c>
      <c r="AH7" s="28">
        <v>0</v>
      </c>
      <c r="AI7" s="28">
        <v>0</v>
      </c>
      <c r="AJ7" s="28">
        <v>1600000</v>
      </c>
      <c r="AK7" s="28">
        <v>6018984</v>
      </c>
      <c r="AL7" s="28">
        <v>0</v>
      </c>
      <c r="AM7" s="28">
        <v>0</v>
      </c>
      <c r="AN7" s="28" t="s">
        <v>128</v>
      </c>
      <c r="AO7" s="28">
        <v>101106200</v>
      </c>
      <c r="AP7" s="28">
        <v>126583766</v>
      </c>
      <c r="AQ7" s="28">
        <v>0</v>
      </c>
      <c r="AR7" s="28" t="s">
        <v>110</v>
      </c>
      <c r="AS7" s="28">
        <v>0</v>
      </c>
      <c r="AT7" s="28">
        <v>866201550</v>
      </c>
      <c r="AU7" s="28">
        <v>0</v>
      </c>
      <c r="AV7" s="28">
        <v>148155402</v>
      </c>
      <c r="AW7" s="28">
        <v>0</v>
      </c>
      <c r="AX7" s="28">
        <v>47147000</v>
      </c>
      <c r="AY7" s="28" t="s">
        <v>128</v>
      </c>
      <c r="AZ7" s="28">
        <v>0</v>
      </c>
      <c r="BA7" s="28">
        <v>0</v>
      </c>
      <c r="BB7" s="28">
        <v>0</v>
      </c>
      <c r="BC7" s="28">
        <v>428418352</v>
      </c>
      <c r="BD7" s="28" t="s">
        <v>128</v>
      </c>
      <c r="BE7" s="28" t="s">
        <v>148</v>
      </c>
      <c r="BF7" s="28">
        <v>0</v>
      </c>
      <c r="BG7" s="28">
        <v>0</v>
      </c>
      <c r="BH7" s="28">
        <v>12380400</v>
      </c>
      <c r="BI7" s="28">
        <v>14505195</v>
      </c>
      <c r="BJ7" s="28">
        <v>98368846</v>
      </c>
      <c r="BK7" s="28">
        <v>0</v>
      </c>
      <c r="BL7" s="28">
        <v>0</v>
      </c>
      <c r="BM7" s="28">
        <v>52366160</v>
      </c>
      <c r="BN7" s="28">
        <v>0</v>
      </c>
      <c r="BO7" s="28">
        <v>0</v>
      </c>
      <c r="BP7" s="28">
        <v>0</v>
      </c>
      <c r="BQ7" s="28" t="s">
        <v>110</v>
      </c>
      <c r="BR7" s="28" t="s">
        <v>128</v>
      </c>
      <c r="BS7" s="28">
        <v>177117092</v>
      </c>
      <c r="BT7" s="28">
        <v>0</v>
      </c>
      <c r="BU7" s="28">
        <v>0</v>
      </c>
      <c r="BV7" s="28">
        <v>18957729</v>
      </c>
      <c r="BW7" s="28">
        <v>83082212</v>
      </c>
      <c r="BX7" s="28">
        <v>27826000</v>
      </c>
      <c r="BY7" s="28">
        <v>80445760</v>
      </c>
      <c r="BZ7" s="28">
        <v>359359402</v>
      </c>
      <c r="CA7" s="28">
        <v>343930811</v>
      </c>
      <c r="CB7" s="28">
        <v>24230520</v>
      </c>
      <c r="CC7" s="28">
        <v>1580000</v>
      </c>
      <c r="CD7" s="28">
        <v>6068500</v>
      </c>
      <c r="CE7" s="28">
        <v>0</v>
      </c>
      <c r="CF7" s="28">
        <v>116800000</v>
      </c>
      <c r="CG7" s="28">
        <v>227410606</v>
      </c>
      <c r="CH7" s="28">
        <v>0</v>
      </c>
      <c r="CI7" s="28">
        <v>83395129</v>
      </c>
      <c r="CJ7" s="28" t="s">
        <v>163</v>
      </c>
      <c r="CK7" s="28">
        <v>0</v>
      </c>
      <c r="CL7" s="28">
        <v>0</v>
      </c>
      <c r="CM7" s="28">
        <v>111193000</v>
      </c>
      <c r="CN7" s="28">
        <v>40509085</v>
      </c>
      <c r="CO7" s="28">
        <v>164947970</v>
      </c>
      <c r="CP7" s="28">
        <v>446085667</v>
      </c>
      <c r="CQ7" s="28">
        <v>247103730</v>
      </c>
      <c r="CR7" s="28" t="s">
        <v>110</v>
      </c>
      <c r="CS7" s="28">
        <v>15811060</v>
      </c>
      <c r="CT7" s="28">
        <v>810711084</v>
      </c>
      <c r="CU7" s="28">
        <v>211318632</v>
      </c>
      <c r="CV7" s="28">
        <v>174709707</v>
      </c>
      <c r="CW7" s="28">
        <v>0</v>
      </c>
      <c r="CX7" s="28">
        <v>499383025</v>
      </c>
      <c r="CY7" s="28">
        <v>0</v>
      </c>
      <c r="CZ7" s="28">
        <v>2403586653</v>
      </c>
      <c r="DA7" s="28">
        <v>557747280</v>
      </c>
      <c r="DB7" s="28">
        <v>80924900</v>
      </c>
      <c r="DC7" s="28">
        <v>30965492</v>
      </c>
      <c r="DD7" s="28">
        <v>0</v>
      </c>
      <c r="DE7" s="28">
        <v>153983454</v>
      </c>
      <c r="DF7" s="28">
        <v>192795420</v>
      </c>
      <c r="DG7" s="28">
        <v>198055000</v>
      </c>
      <c r="DH7" s="28">
        <v>182603709</v>
      </c>
      <c r="DI7" s="28">
        <v>326243426</v>
      </c>
      <c r="DJ7" s="28" t="s">
        <v>163</v>
      </c>
      <c r="DK7" s="28">
        <v>24620000</v>
      </c>
      <c r="DL7" s="28">
        <v>15011000</v>
      </c>
      <c r="DM7" s="28">
        <v>0</v>
      </c>
      <c r="DN7" s="28">
        <v>20150000</v>
      </c>
      <c r="DO7" s="28">
        <v>69333100</v>
      </c>
      <c r="DP7" s="28">
        <v>28800000</v>
      </c>
      <c r="DQ7" s="28">
        <v>0</v>
      </c>
      <c r="DR7" s="28">
        <v>0</v>
      </c>
      <c r="DS7" s="28">
        <v>128489120</v>
      </c>
      <c r="DT7" s="28">
        <v>0</v>
      </c>
      <c r="DU7" s="28">
        <v>37551919</v>
      </c>
      <c r="DV7" s="28">
        <v>0</v>
      </c>
      <c r="DW7" s="28">
        <v>2205592404</v>
      </c>
      <c r="DX7" s="28">
        <v>8993200</v>
      </c>
      <c r="DY7" s="28">
        <v>40657290</v>
      </c>
      <c r="DZ7" s="28">
        <v>106150000</v>
      </c>
      <c r="EA7" s="28">
        <v>17578160</v>
      </c>
      <c r="EB7" s="28">
        <v>77650280</v>
      </c>
      <c r="EC7" s="28">
        <v>165456210</v>
      </c>
      <c r="ED7" s="28">
        <v>33346265</v>
      </c>
      <c r="EE7" s="28">
        <v>86138917</v>
      </c>
      <c r="EF7" s="28">
        <v>0</v>
      </c>
      <c r="EG7" s="28">
        <v>267034700</v>
      </c>
      <c r="EH7" s="28">
        <v>360888000</v>
      </c>
      <c r="EI7" s="28">
        <v>0</v>
      </c>
      <c r="EJ7" s="28">
        <v>0</v>
      </c>
      <c r="EK7" s="28">
        <v>64862036</v>
      </c>
      <c r="EL7" s="28">
        <v>0</v>
      </c>
      <c r="EM7" s="28">
        <v>0</v>
      </c>
      <c r="EN7" s="28">
        <v>0</v>
      </c>
      <c r="EO7" s="28">
        <v>0</v>
      </c>
      <c r="EP7" s="28">
        <v>0</v>
      </c>
      <c r="EQ7" s="28">
        <v>0</v>
      </c>
      <c r="ER7" s="28">
        <v>0</v>
      </c>
      <c r="ES7" s="28">
        <v>46217189</v>
      </c>
      <c r="ET7" s="28">
        <v>0</v>
      </c>
      <c r="EU7" s="28">
        <v>322362500</v>
      </c>
      <c r="EV7" s="28">
        <v>0</v>
      </c>
      <c r="EW7" s="28">
        <v>89090000</v>
      </c>
      <c r="EX7" s="28">
        <v>43199680</v>
      </c>
      <c r="EY7" s="28">
        <v>0</v>
      </c>
      <c r="EZ7" s="28">
        <v>12310000</v>
      </c>
      <c r="FA7" s="28">
        <v>148930440</v>
      </c>
      <c r="FB7" s="28">
        <v>0</v>
      </c>
      <c r="FC7" s="28">
        <v>2925000</v>
      </c>
      <c r="FD7" s="28">
        <v>0</v>
      </c>
      <c r="FE7" s="28">
        <v>0</v>
      </c>
      <c r="FF7" s="28">
        <v>152237160</v>
      </c>
      <c r="FG7" s="28">
        <v>1560000</v>
      </c>
      <c r="FH7" s="28" t="s">
        <v>163</v>
      </c>
      <c r="FI7" s="28">
        <v>385071480</v>
      </c>
      <c r="FJ7" s="28">
        <v>0</v>
      </c>
      <c r="FK7" s="28">
        <v>26500000</v>
      </c>
      <c r="FL7" s="28">
        <v>0</v>
      </c>
      <c r="FM7" s="28">
        <v>0</v>
      </c>
      <c r="FN7" s="28">
        <v>850000</v>
      </c>
      <c r="FO7" s="20" t="s">
        <v>149</v>
      </c>
      <c r="FP7" s="20" t="s">
        <v>149</v>
      </c>
      <c r="FQ7" s="28">
        <v>5382000</v>
      </c>
      <c r="FR7" s="20" t="s">
        <v>149</v>
      </c>
      <c r="FS7" s="28">
        <v>0</v>
      </c>
      <c r="FT7" s="20" t="s">
        <v>149</v>
      </c>
      <c r="FU7" s="28">
        <v>0</v>
      </c>
      <c r="FV7" s="28">
        <v>4320000</v>
      </c>
      <c r="FW7" s="28">
        <v>0</v>
      </c>
      <c r="FX7" s="20" t="s">
        <v>149</v>
      </c>
      <c r="FY7" s="20" t="s">
        <v>149</v>
      </c>
      <c r="FZ7" s="28">
        <v>200000000</v>
      </c>
      <c r="GA7" s="20" t="s">
        <v>149</v>
      </c>
      <c r="GB7" s="20" t="s">
        <v>149</v>
      </c>
      <c r="GC7" s="20" t="s">
        <v>149</v>
      </c>
      <c r="GD7" s="28">
        <v>6769000</v>
      </c>
      <c r="GE7" s="28" t="s">
        <v>110</v>
      </c>
      <c r="GF7" s="20" t="s">
        <v>149</v>
      </c>
      <c r="GG7" s="28">
        <v>0</v>
      </c>
      <c r="GH7" s="28">
        <v>0</v>
      </c>
      <c r="GI7" s="20" t="s">
        <v>149</v>
      </c>
      <c r="GJ7" s="28">
        <v>1263155</v>
      </c>
      <c r="GK7" s="28">
        <v>77873952</v>
      </c>
      <c r="GL7" s="28">
        <v>1470000</v>
      </c>
      <c r="GM7" s="28">
        <v>40690000</v>
      </c>
      <c r="GN7" s="28">
        <v>39420803</v>
      </c>
      <c r="GO7" s="28">
        <v>91493288</v>
      </c>
      <c r="GP7" s="28" t="s">
        <v>69</v>
      </c>
      <c r="GQ7" s="28">
        <v>0</v>
      </c>
      <c r="GR7" s="28" t="s">
        <v>69</v>
      </c>
      <c r="GS7" s="28">
        <v>660000</v>
      </c>
      <c r="GT7" s="28">
        <v>76127220</v>
      </c>
      <c r="GU7" s="28">
        <v>1224000</v>
      </c>
      <c r="GV7" s="28">
        <v>187984000</v>
      </c>
      <c r="GW7" s="28">
        <v>24773000</v>
      </c>
      <c r="GX7" s="28">
        <v>0</v>
      </c>
      <c r="GY7" s="28">
        <v>13760366</v>
      </c>
      <c r="GZ7" s="28" t="s">
        <v>69</v>
      </c>
      <c r="HA7" s="28">
        <v>0</v>
      </c>
      <c r="HB7" s="28">
        <v>0</v>
      </c>
      <c r="HC7" s="28">
        <v>312612690</v>
      </c>
      <c r="HD7" s="28" t="s">
        <v>69</v>
      </c>
      <c r="HE7" s="28" t="s">
        <v>69</v>
      </c>
      <c r="HF7" s="28">
        <v>26192089</v>
      </c>
      <c r="HG7" s="28">
        <v>181440</v>
      </c>
      <c r="HH7" s="28">
        <v>45041000</v>
      </c>
      <c r="HI7" s="28">
        <v>32582298</v>
      </c>
      <c r="HJ7" s="28">
        <v>20351522</v>
      </c>
      <c r="HK7" s="28">
        <v>211974045</v>
      </c>
      <c r="HL7" s="28">
        <v>1584059931</v>
      </c>
      <c r="HM7" s="28">
        <v>275362000</v>
      </c>
      <c r="HN7" s="28">
        <v>110533500</v>
      </c>
      <c r="HO7" s="28">
        <v>332805881</v>
      </c>
      <c r="HP7" s="28">
        <v>37440000</v>
      </c>
      <c r="HQ7" s="28">
        <v>0</v>
      </c>
    </row>
    <row r="8" spans="1:225" ht="17.25" customHeight="1">
      <c r="A8" s="103"/>
      <c r="B8" s="24" t="s">
        <v>74</v>
      </c>
      <c r="C8" s="21" t="s">
        <v>31</v>
      </c>
      <c r="D8" s="28">
        <v>0</v>
      </c>
      <c r="E8" s="28">
        <v>0</v>
      </c>
      <c r="F8" s="28">
        <v>56114000</v>
      </c>
      <c r="G8" s="28">
        <v>32600000</v>
      </c>
      <c r="H8" s="28">
        <v>1703399</v>
      </c>
      <c r="I8" s="28">
        <v>0</v>
      </c>
      <c r="J8" s="28">
        <v>69587520</v>
      </c>
      <c r="K8" s="28" t="s">
        <v>110</v>
      </c>
      <c r="L8" s="28">
        <v>0</v>
      </c>
      <c r="M8" s="28" t="s">
        <v>148</v>
      </c>
      <c r="N8" s="28" t="s">
        <v>110</v>
      </c>
      <c r="O8" s="28">
        <v>240755291</v>
      </c>
      <c r="P8" s="28">
        <v>459267295</v>
      </c>
      <c r="Q8" s="28">
        <v>179148756</v>
      </c>
      <c r="R8" s="28">
        <v>11883500</v>
      </c>
      <c r="S8" s="28">
        <v>117395000</v>
      </c>
      <c r="T8" s="28">
        <v>271006660</v>
      </c>
      <c r="U8" s="28" t="s">
        <v>110</v>
      </c>
      <c r="V8" s="28">
        <v>0</v>
      </c>
      <c r="W8" s="28" t="s">
        <v>148</v>
      </c>
      <c r="X8" s="28">
        <v>0</v>
      </c>
      <c r="Y8" s="28">
        <v>0</v>
      </c>
      <c r="Z8" s="28">
        <v>24477424</v>
      </c>
      <c r="AA8" s="28">
        <v>10900000</v>
      </c>
      <c r="AB8" s="28">
        <v>2237500</v>
      </c>
      <c r="AC8" s="28">
        <v>20890000</v>
      </c>
      <c r="AD8" s="28">
        <v>0</v>
      </c>
      <c r="AE8" s="28">
        <v>6860000</v>
      </c>
      <c r="AF8" s="28">
        <v>0</v>
      </c>
      <c r="AG8" s="28">
        <v>1167976000</v>
      </c>
      <c r="AH8" s="28">
        <v>0</v>
      </c>
      <c r="AI8" s="28">
        <v>0</v>
      </c>
      <c r="AJ8" s="28">
        <v>1600000</v>
      </c>
      <c r="AK8" s="28">
        <v>6018984</v>
      </c>
      <c r="AL8" s="28">
        <v>0</v>
      </c>
      <c r="AM8" s="28">
        <v>0</v>
      </c>
      <c r="AN8" s="28" t="s">
        <v>128</v>
      </c>
      <c r="AO8" s="28">
        <v>101106200</v>
      </c>
      <c r="AP8" s="28">
        <v>126583766</v>
      </c>
      <c r="AQ8" s="28">
        <v>0</v>
      </c>
      <c r="AR8" s="28" t="s">
        <v>110</v>
      </c>
      <c r="AS8" s="28">
        <v>0</v>
      </c>
      <c r="AT8" s="28">
        <v>866201550</v>
      </c>
      <c r="AU8" s="28">
        <v>0</v>
      </c>
      <c r="AV8" s="28">
        <v>148155402</v>
      </c>
      <c r="AW8" s="28">
        <v>0</v>
      </c>
      <c r="AX8" s="28">
        <v>47147000</v>
      </c>
      <c r="AY8" s="28" t="s">
        <v>128</v>
      </c>
      <c r="AZ8" s="28">
        <v>0</v>
      </c>
      <c r="BA8" s="28">
        <v>0</v>
      </c>
      <c r="BB8" s="28">
        <v>0</v>
      </c>
      <c r="BC8" s="28">
        <v>428418352</v>
      </c>
      <c r="BD8" s="28" t="s">
        <v>128</v>
      </c>
      <c r="BE8" s="28" t="s">
        <v>148</v>
      </c>
      <c r="BF8" s="28">
        <v>0</v>
      </c>
      <c r="BG8" s="28">
        <v>0</v>
      </c>
      <c r="BH8" s="28">
        <v>12380400</v>
      </c>
      <c r="BI8" s="28">
        <v>14505195</v>
      </c>
      <c r="BJ8" s="28">
        <v>98368846</v>
      </c>
      <c r="BK8" s="28">
        <v>0</v>
      </c>
      <c r="BL8" s="28">
        <v>0</v>
      </c>
      <c r="BM8" s="28">
        <v>52366160</v>
      </c>
      <c r="BN8" s="28">
        <v>0</v>
      </c>
      <c r="BO8" s="28">
        <v>0</v>
      </c>
      <c r="BP8" s="28">
        <v>0</v>
      </c>
      <c r="BQ8" s="28" t="s">
        <v>110</v>
      </c>
      <c r="BR8" s="28" t="s">
        <v>128</v>
      </c>
      <c r="BS8" s="28">
        <v>177117092</v>
      </c>
      <c r="BT8" s="28">
        <v>0</v>
      </c>
      <c r="BU8" s="28">
        <v>0</v>
      </c>
      <c r="BV8" s="28">
        <v>18957729</v>
      </c>
      <c r="BW8" s="28">
        <v>83082212</v>
      </c>
      <c r="BX8" s="28">
        <v>27826000</v>
      </c>
      <c r="BY8" s="28">
        <v>80445760</v>
      </c>
      <c r="BZ8" s="28">
        <v>359359402</v>
      </c>
      <c r="CA8" s="28">
        <v>343930811</v>
      </c>
      <c r="CB8" s="28">
        <v>24230520</v>
      </c>
      <c r="CC8" s="28">
        <v>1580000</v>
      </c>
      <c r="CD8" s="28">
        <v>6068500</v>
      </c>
      <c r="CE8" s="28">
        <v>0</v>
      </c>
      <c r="CF8" s="28">
        <v>116800000</v>
      </c>
      <c r="CG8" s="28">
        <v>227410606</v>
      </c>
      <c r="CH8" s="28">
        <v>0</v>
      </c>
      <c r="CI8" s="28">
        <v>83395129</v>
      </c>
      <c r="CJ8" s="28" t="s">
        <v>163</v>
      </c>
      <c r="CK8" s="28">
        <v>0</v>
      </c>
      <c r="CL8" s="28">
        <v>0</v>
      </c>
      <c r="CM8" s="28">
        <v>111193000</v>
      </c>
      <c r="CN8" s="28">
        <v>0</v>
      </c>
      <c r="CO8" s="28">
        <v>164947970</v>
      </c>
      <c r="CP8" s="28">
        <v>446085667</v>
      </c>
      <c r="CQ8" s="28">
        <v>247103730</v>
      </c>
      <c r="CR8" s="28" t="s">
        <v>110</v>
      </c>
      <c r="CS8" s="28">
        <v>15811060</v>
      </c>
      <c r="CT8" s="28">
        <v>810711084</v>
      </c>
      <c r="CU8" s="28">
        <v>211318632</v>
      </c>
      <c r="CV8" s="28">
        <v>174709707</v>
      </c>
      <c r="CW8" s="28">
        <v>0</v>
      </c>
      <c r="CX8" s="28">
        <v>499383025</v>
      </c>
      <c r="CY8" s="28">
        <v>0</v>
      </c>
      <c r="CZ8" s="28">
        <v>2403586653</v>
      </c>
      <c r="DA8" s="28">
        <v>557747280</v>
      </c>
      <c r="DB8" s="28">
        <v>80924900</v>
      </c>
      <c r="DC8" s="28">
        <v>30965492</v>
      </c>
      <c r="DD8" s="28">
        <v>0</v>
      </c>
      <c r="DE8" s="28">
        <v>153983454</v>
      </c>
      <c r="DF8" s="28">
        <v>192795420</v>
      </c>
      <c r="DG8" s="28">
        <v>198055000</v>
      </c>
      <c r="DH8" s="28">
        <v>182603709</v>
      </c>
      <c r="DI8" s="28">
        <v>326243426</v>
      </c>
      <c r="DJ8" s="28" t="s">
        <v>163</v>
      </c>
      <c r="DK8" s="28">
        <v>24620000</v>
      </c>
      <c r="DL8" s="28">
        <v>15011000</v>
      </c>
      <c r="DM8" s="28">
        <v>0</v>
      </c>
      <c r="DN8" s="28">
        <v>20150000</v>
      </c>
      <c r="DO8" s="28">
        <v>69333100</v>
      </c>
      <c r="DP8" s="28">
        <v>28800000</v>
      </c>
      <c r="DQ8" s="28">
        <v>0</v>
      </c>
      <c r="DR8" s="28">
        <v>0</v>
      </c>
      <c r="DS8" s="28">
        <v>128489120</v>
      </c>
      <c r="DT8" s="28">
        <v>0</v>
      </c>
      <c r="DU8" s="28">
        <v>37551919</v>
      </c>
      <c r="DV8" s="28">
        <v>0</v>
      </c>
      <c r="DW8" s="28">
        <v>2205592404</v>
      </c>
      <c r="DX8" s="28">
        <v>8993200</v>
      </c>
      <c r="DY8" s="28">
        <v>40657290</v>
      </c>
      <c r="DZ8" s="28">
        <v>106150000</v>
      </c>
      <c r="EA8" s="28">
        <v>17578160</v>
      </c>
      <c r="EB8" s="28">
        <v>77650280</v>
      </c>
      <c r="EC8" s="28">
        <v>165456210</v>
      </c>
      <c r="ED8" s="28">
        <v>33346265</v>
      </c>
      <c r="EE8" s="28">
        <v>86138917</v>
      </c>
      <c r="EF8" s="28">
        <v>0</v>
      </c>
      <c r="EG8" s="28">
        <v>267034700</v>
      </c>
      <c r="EH8" s="28">
        <v>360888000</v>
      </c>
      <c r="EI8" s="28">
        <v>0</v>
      </c>
      <c r="EJ8" s="28">
        <v>0</v>
      </c>
      <c r="EK8" s="28">
        <v>64862036</v>
      </c>
      <c r="EL8" s="28">
        <v>0</v>
      </c>
      <c r="EM8" s="28">
        <v>0</v>
      </c>
      <c r="EN8" s="28">
        <v>0</v>
      </c>
      <c r="EO8" s="28">
        <v>0</v>
      </c>
      <c r="EP8" s="28">
        <v>0</v>
      </c>
      <c r="EQ8" s="28">
        <v>0</v>
      </c>
      <c r="ER8" s="28">
        <v>0</v>
      </c>
      <c r="ES8" s="28">
        <v>46217189</v>
      </c>
      <c r="ET8" s="28">
        <v>0</v>
      </c>
      <c r="EU8" s="28">
        <v>322362500</v>
      </c>
      <c r="EV8" s="28">
        <v>0</v>
      </c>
      <c r="EW8" s="28">
        <v>89090000</v>
      </c>
      <c r="EX8" s="28">
        <v>43199680</v>
      </c>
      <c r="EY8" s="28">
        <v>0</v>
      </c>
      <c r="EZ8" s="28">
        <v>12310000</v>
      </c>
      <c r="FA8" s="28">
        <v>148930440</v>
      </c>
      <c r="FB8" s="28">
        <v>0</v>
      </c>
      <c r="FC8" s="28">
        <v>2925000</v>
      </c>
      <c r="FD8" s="28">
        <v>0</v>
      </c>
      <c r="FE8" s="28">
        <v>0</v>
      </c>
      <c r="FF8" s="28">
        <v>152237160</v>
      </c>
      <c r="FG8" s="28">
        <v>1560000</v>
      </c>
      <c r="FH8" s="28" t="s">
        <v>163</v>
      </c>
      <c r="FI8" s="28">
        <v>385071480</v>
      </c>
      <c r="FJ8" s="28">
        <v>0</v>
      </c>
      <c r="FK8" s="28">
        <v>26500000</v>
      </c>
      <c r="FL8" s="28">
        <v>0</v>
      </c>
      <c r="FM8" s="28">
        <v>0</v>
      </c>
      <c r="FN8" s="28">
        <v>850000</v>
      </c>
      <c r="FO8" s="20" t="s">
        <v>149</v>
      </c>
      <c r="FP8" s="20" t="s">
        <v>149</v>
      </c>
      <c r="FQ8" s="28">
        <v>5382000</v>
      </c>
      <c r="FR8" s="20" t="s">
        <v>149</v>
      </c>
      <c r="FS8" s="28">
        <v>0</v>
      </c>
      <c r="FT8" s="20" t="s">
        <v>149</v>
      </c>
      <c r="FU8" s="28">
        <v>0</v>
      </c>
      <c r="FV8" s="28">
        <v>4320000</v>
      </c>
      <c r="FW8" s="28">
        <v>0</v>
      </c>
      <c r="FX8" s="20" t="s">
        <v>149</v>
      </c>
      <c r="FY8" s="20" t="s">
        <v>149</v>
      </c>
      <c r="FZ8" s="28">
        <v>200000000</v>
      </c>
      <c r="GA8" s="20" t="s">
        <v>149</v>
      </c>
      <c r="GB8" s="20" t="s">
        <v>149</v>
      </c>
      <c r="GC8" s="20" t="s">
        <v>149</v>
      </c>
      <c r="GD8" s="28">
        <v>6769000</v>
      </c>
      <c r="GE8" s="28" t="s">
        <v>110</v>
      </c>
      <c r="GF8" s="20" t="s">
        <v>149</v>
      </c>
      <c r="GG8" s="28">
        <v>0</v>
      </c>
      <c r="GH8" s="28">
        <v>0</v>
      </c>
      <c r="GI8" s="20" t="s">
        <v>149</v>
      </c>
      <c r="GJ8" s="28">
        <v>1263155</v>
      </c>
      <c r="GK8" s="28">
        <v>0</v>
      </c>
      <c r="GL8" s="28">
        <v>1470000</v>
      </c>
      <c r="GM8" s="28">
        <v>40690000</v>
      </c>
      <c r="GN8" s="28">
        <v>39420803</v>
      </c>
      <c r="GO8" s="28">
        <v>91493288</v>
      </c>
      <c r="GP8" s="28" t="s">
        <v>69</v>
      </c>
      <c r="GQ8" s="28">
        <v>0</v>
      </c>
      <c r="GR8" s="28" t="s">
        <v>69</v>
      </c>
      <c r="GS8" s="28">
        <v>660000</v>
      </c>
      <c r="GT8" s="28">
        <v>76127220</v>
      </c>
      <c r="GU8" s="28">
        <v>1224000</v>
      </c>
      <c r="GV8" s="28">
        <v>187984000</v>
      </c>
      <c r="GW8" s="28">
        <v>24773000</v>
      </c>
      <c r="GX8" s="28">
        <v>0</v>
      </c>
      <c r="GY8" s="28">
        <v>13760366</v>
      </c>
      <c r="GZ8" s="28" t="s">
        <v>69</v>
      </c>
      <c r="HA8" s="28">
        <v>0</v>
      </c>
      <c r="HB8" s="28">
        <v>0</v>
      </c>
      <c r="HC8" s="28">
        <v>312612690</v>
      </c>
      <c r="HD8" s="28" t="s">
        <v>69</v>
      </c>
      <c r="HE8" s="28" t="s">
        <v>69</v>
      </c>
      <c r="HF8" s="28">
        <v>26192089</v>
      </c>
      <c r="HG8" s="28">
        <v>181440</v>
      </c>
      <c r="HH8" s="28">
        <v>45041000</v>
      </c>
      <c r="HI8" s="28">
        <v>32582298</v>
      </c>
      <c r="HJ8" s="28">
        <v>20351522</v>
      </c>
      <c r="HK8" s="28">
        <v>211974045</v>
      </c>
      <c r="HL8" s="28">
        <v>1584059931</v>
      </c>
      <c r="HM8" s="28">
        <v>275362000</v>
      </c>
      <c r="HN8" s="28">
        <v>110533500</v>
      </c>
      <c r="HO8" s="28">
        <v>332805881</v>
      </c>
      <c r="HP8" s="28">
        <v>37440000</v>
      </c>
      <c r="HQ8" s="28">
        <v>0</v>
      </c>
    </row>
    <row r="9" spans="1:225" ht="17.25" customHeight="1">
      <c r="A9" s="103"/>
      <c r="B9" s="24" t="s">
        <v>75</v>
      </c>
      <c r="C9" s="21" t="s">
        <v>32</v>
      </c>
      <c r="D9" s="28">
        <v>289978574</v>
      </c>
      <c r="E9" s="28">
        <v>0</v>
      </c>
      <c r="F9" s="28">
        <v>68183318</v>
      </c>
      <c r="G9" s="28">
        <v>0</v>
      </c>
      <c r="H9" s="28">
        <v>0</v>
      </c>
      <c r="I9" s="28">
        <v>0</v>
      </c>
      <c r="J9" s="28">
        <v>118903412</v>
      </c>
      <c r="K9" s="28" t="s">
        <v>110</v>
      </c>
      <c r="L9" s="28">
        <v>0</v>
      </c>
      <c r="M9" s="28" t="s">
        <v>148</v>
      </c>
      <c r="N9" s="28" t="s">
        <v>110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 t="s">
        <v>110</v>
      </c>
      <c r="V9" s="28">
        <v>0</v>
      </c>
      <c r="W9" s="28" t="s">
        <v>148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 t="s">
        <v>128</v>
      </c>
      <c r="AO9" s="28">
        <v>0</v>
      </c>
      <c r="AP9" s="28">
        <v>0</v>
      </c>
      <c r="AQ9" s="28">
        <v>0</v>
      </c>
      <c r="AR9" s="28" t="s">
        <v>110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 t="s">
        <v>128</v>
      </c>
      <c r="AZ9" s="28">
        <v>0</v>
      </c>
      <c r="BA9" s="28">
        <v>0</v>
      </c>
      <c r="BB9" s="28">
        <v>0</v>
      </c>
      <c r="BC9" s="28">
        <v>0</v>
      </c>
      <c r="BD9" s="28" t="s">
        <v>128</v>
      </c>
      <c r="BE9" s="28" t="s">
        <v>148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 t="s">
        <v>110</v>
      </c>
      <c r="BR9" s="28" t="s">
        <v>128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28">
        <v>0</v>
      </c>
      <c r="CH9" s="28">
        <v>0</v>
      </c>
      <c r="CI9" s="28">
        <v>0</v>
      </c>
      <c r="CJ9" s="28" t="s">
        <v>163</v>
      </c>
      <c r="CK9" s="28">
        <v>0</v>
      </c>
      <c r="CL9" s="28">
        <v>0</v>
      </c>
      <c r="CM9" s="28">
        <v>0</v>
      </c>
      <c r="CN9" s="28">
        <v>40509085</v>
      </c>
      <c r="CO9" s="28">
        <v>0</v>
      </c>
      <c r="CP9" s="28">
        <v>0</v>
      </c>
      <c r="CQ9" s="28">
        <v>0</v>
      </c>
      <c r="CR9" s="28" t="s">
        <v>110</v>
      </c>
      <c r="CS9" s="28">
        <v>0</v>
      </c>
      <c r="CT9" s="28">
        <v>0</v>
      </c>
      <c r="CU9" s="28">
        <v>0</v>
      </c>
      <c r="CV9" s="28">
        <v>0</v>
      </c>
      <c r="CW9" s="28">
        <v>0</v>
      </c>
      <c r="CX9" s="28">
        <v>0</v>
      </c>
      <c r="CY9" s="28">
        <v>0</v>
      </c>
      <c r="CZ9" s="28">
        <v>0</v>
      </c>
      <c r="DA9" s="28">
        <v>0</v>
      </c>
      <c r="DB9" s="28">
        <v>0</v>
      </c>
      <c r="DC9" s="28">
        <v>0</v>
      </c>
      <c r="DD9" s="28">
        <v>0</v>
      </c>
      <c r="DE9" s="28">
        <v>0</v>
      </c>
      <c r="DF9" s="28">
        <v>0</v>
      </c>
      <c r="DG9" s="28">
        <v>0</v>
      </c>
      <c r="DH9" s="28">
        <v>0</v>
      </c>
      <c r="DI9" s="28">
        <v>0</v>
      </c>
      <c r="DJ9" s="28" t="s">
        <v>163</v>
      </c>
      <c r="DK9" s="28">
        <v>0</v>
      </c>
      <c r="DL9" s="28">
        <v>0</v>
      </c>
      <c r="DM9" s="28">
        <v>0</v>
      </c>
      <c r="DN9" s="28">
        <v>0</v>
      </c>
      <c r="DO9" s="28">
        <v>0</v>
      </c>
      <c r="DP9" s="28">
        <v>0</v>
      </c>
      <c r="DQ9" s="28">
        <v>0</v>
      </c>
      <c r="DR9" s="28">
        <v>0</v>
      </c>
      <c r="DS9" s="28">
        <v>0</v>
      </c>
      <c r="DT9" s="28">
        <v>0</v>
      </c>
      <c r="DU9" s="28">
        <v>0</v>
      </c>
      <c r="DV9" s="28">
        <v>0</v>
      </c>
      <c r="DW9" s="28">
        <v>0</v>
      </c>
      <c r="DX9" s="28">
        <v>0</v>
      </c>
      <c r="DY9" s="28">
        <v>0</v>
      </c>
      <c r="DZ9" s="28">
        <v>0</v>
      </c>
      <c r="EA9" s="28">
        <v>0</v>
      </c>
      <c r="EB9" s="28">
        <v>0</v>
      </c>
      <c r="EC9" s="28">
        <v>0</v>
      </c>
      <c r="ED9" s="28">
        <v>0</v>
      </c>
      <c r="EE9" s="28">
        <v>0</v>
      </c>
      <c r="EF9" s="28">
        <v>0</v>
      </c>
      <c r="EG9" s="28">
        <v>0</v>
      </c>
      <c r="EH9" s="28">
        <v>0</v>
      </c>
      <c r="EI9" s="28">
        <v>0</v>
      </c>
      <c r="EJ9" s="28">
        <v>0</v>
      </c>
      <c r="EK9" s="28">
        <v>0</v>
      </c>
      <c r="EL9" s="28">
        <v>0</v>
      </c>
      <c r="EM9" s="28">
        <v>0</v>
      </c>
      <c r="EN9" s="28">
        <v>0</v>
      </c>
      <c r="EO9" s="28">
        <v>0</v>
      </c>
      <c r="EP9" s="28">
        <v>0</v>
      </c>
      <c r="EQ9" s="28">
        <v>0</v>
      </c>
      <c r="ER9" s="28">
        <v>0</v>
      </c>
      <c r="ES9" s="28">
        <v>0</v>
      </c>
      <c r="ET9" s="28">
        <v>0</v>
      </c>
      <c r="EU9" s="28">
        <v>0</v>
      </c>
      <c r="EV9" s="28">
        <v>0</v>
      </c>
      <c r="EW9" s="28">
        <v>0</v>
      </c>
      <c r="EX9" s="28">
        <v>0</v>
      </c>
      <c r="EY9" s="28">
        <v>0</v>
      </c>
      <c r="EZ9" s="28">
        <v>0</v>
      </c>
      <c r="FA9" s="28">
        <v>0</v>
      </c>
      <c r="FB9" s="28">
        <v>0</v>
      </c>
      <c r="FC9" s="28">
        <v>0</v>
      </c>
      <c r="FD9" s="28">
        <v>0</v>
      </c>
      <c r="FE9" s="28">
        <v>0</v>
      </c>
      <c r="FF9" s="28">
        <v>0</v>
      </c>
      <c r="FG9" s="28">
        <v>0</v>
      </c>
      <c r="FH9" s="28" t="s">
        <v>163</v>
      </c>
      <c r="FI9" s="28">
        <v>0</v>
      </c>
      <c r="FJ9" s="28">
        <v>0</v>
      </c>
      <c r="FK9" s="28">
        <v>0</v>
      </c>
      <c r="FL9" s="28">
        <v>0</v>
      </c>
      <c r="FM9" s="28">
        <v>0</v>
      </c>
      <c r="FN9" s="28">
        <v>0</v>
      </c>
      <c r="FO9" s="20" t="s">
        <v>149</v>
      </c>
      <c r="FP9" s="20" t="s">
        <v>149</v>
      </c>
      <c r="FQ9" s="28">
        <v>0</v>
      </c>
      <c r="FR9" s="20" t="s">
        <v>149</v>
      </c>
      <c r="FS9" s="28">
        <v>0</v>
      </c>
      <c r="FT9" s="20" t="s">
        <v>149</v>
      </c>
      <c r="FU9" s="28">
        <v>0</v>
      </c>
      <c r="FV9" s="28">
        <v>0</v>
      </c>
      <c r="FW9" s="28">
        <v>0</v>
      </c>
      <c r="FX9" s="20" t="s">
        <v>149</v>
      </c>
      <c r="FY9" s="20" t="s">
        <v>149</v>
      </c>
      <c r="FZ9" s="28">
        <v>0</v>
      </c>
      <c r="GA9" s="20" t="s">
        <v>149</v>
      </c>
      <c r="GB9" s="20" t="s">
        <v>149</v>
      </c>
      <c r="GC9" s="20" t="s">
        <v>149</v>
      </c>
      <c r="GD9" s="28">
        <v>0</v>
      </c>
      <c r="GE9" s="28" t="s">
        <v>110</v>
      </c>
      <c r="GF9" s="20" t="s">
        <v>149</v>
      </c>
      <c r="GG9" s="28">
        <v>0</v>
      </c>
      <c r="GH9" s="28">
        <v>0</v>
      </c>
      <c r="GI9" s="20" t="s">
        <v>149</v>
      </c>
      <c r="GJ9" s="28">
        <v>0</v>
      </c>
      <c r="GK9" s="28">
        <v>77873952</v>
      </c>
      <c r="GL9" s="28">
        <v>0</v>
      </c>
      <c r="GM9" s="28">
        <v>0</v>
      </c>
      <c r="GN9" s="28">
        <v>0</v>
      </c>
      <c r="GO9" s="28">
        <v>0</v>
      </c>
      <c r="GP9" s="28" t="s">
        <v>69</v>
      </c>
      <c r="GQ9" s="28">
        <v>0</v>
      </c>
      <c r="GR9" s="28" t="s">
        <v>69</v>
      </c>
      <c r="GS9" s="28">
        <v>0</v>
      </c>
      <c r="GT9" s="28">
        <v>0</v>
      </c>
      <c r="GU9" s="28">
        <v>0</v>
      </c>
      <c r="GV9" s="28">
        <v>0</v>
      </c>
      <c r="GW9" s="28">
        <v>0</v>
      </c>
      <c r="GX9" s="28">
        <v>0</v>
      </c>
      <c r="GY9" s="28">
        <v>0</v>
      </c>
      <c r="GZ9" s="28" t="s">
        <v>69</v>
      </c>
      <c r="HA9" s="28">
        <v>0</v>
      </c>
      <c r="HB9" s="28">
        <v>0</v>
      </c>
      <c r="HC9" s="28">
        <v>0</v>
      </c>
      <c r="HD9" s="28" t="s">
        <v>69</v>
      </c>
      <c r="HE9" s="28" t="s">
        <v>69</v>
      </c>
      <c r="HF9" s="28">
        <v>0</v>
      </c>
      <c r="HG9" s="28">
        <v>0</v>
      </c>
      <c r="HH9" s="28">
        <v>0</v>
      </c>
      <c r="HI9" s="28">
        <v>0</v>
      </c>
      <c r="HJ9" s="28">
        <v>0</v>
      </c>
      <c r="HK9" s="28">
        <v>0</v>
      </c>
      <c r="HL9" s="28">
        <v>0</v>
      </c>
      <c r="HM9" s="28">
        <v>0</v>
      </c>
      <c r="HN9" s="28">
        <v>0</v>
      </c>
      <c r="HO9" s="28">
        <v>0</v>
      </c>
      <c r="HP9" s="28">
        <v>0</v>
      </c>
      <c r="HQ9" s="28">
        <v>0</v>
      </c>
    </row>
    <row r="10" spans="1:225" ht="17.25" customHeight="1">
      <c r="A10" s="103"/>
      <c r="B10" s="24" t="s">
        <v>221</v>
      </c>
      <c r="C10" s="19" t="s">
        <v>124</v>
      </c>
      <c r="D10" s="28">
        <v>473786826</v>
      </c>
      <c r="E10" s="28">
        <v>379852128</v>
      </c>
      <c r="F10" s="28">
        <v>84501681</v>
      </c>
      <c r="G10" s="28">
        <v>170001149</v>
      </c>
      <c r="H10" s="28">
        <v>0</v>
      </c>
      <c r="I10" s="28">
        <v>3070694497</v>
      </c>
      <c r="J10" s="28">
        <v>1898449818</v>
      </c>
      <c r="K10" s="28" t="s">
        <v>110</v>
      </c>
      <c r="L10" s="28">
        <v>646446492</v>
      </c>
      <c r="M10" s="28" t="s">
        <v>148</v>
      </c>
      <c r="N10" s="28" t="s">
        <v>110</v>
      </c>
      <c r="O10" s="28">
        <v>209200191</v>
      </c>
      <c r="P10" s="28">
        <v>501634205</v>
      </c>
      <c r="Q10" s="28">
        <v>221361388</v>
      </c>
      <c r="R10" s="28">
        <v>0</v>
      </c>
      <c r="S10" s="28">
        <v>0</v>
      </c>
      <c r="T10" s="28">
        <v>251588698</v>
      </c>
      <c r="U10" s="28" t="s">
        <v>110</v>
      </c>
      <c r="V10" s="28">
        <v>386071501</v>
      </c>
      <c r="W10" s="28" t="s">
        <v>148</v>
      </c>
      <c r="X10" s="28">
        <v>26109737</v>
      </c>
      <c r="Y10" s="28">
        <v>385692854</v>
      </c>
      <c r="Z10" s="28">
        <v>0</v>
      </c>
      <c r="AA10" s="28">
        <v>19786531</v>
      </c>
      <c r="AB10" s="28">
        <v>265195245</v>
      </c>
      <c r="AC10" s="28">
        <v>0</v>
      </c>
      <c r="AD10" s="28">
        <v>52237429</v>
      </c>
      <c r="AE10" s="28">
        <v>177724606</v>
      </c>
      <c r="AF10" s="28">
        <v>0</v>
      </c>
      <c r="AG10" s="28">
        <v>37863888</v>
      </c>
      <c r="AH10" s="28">
        <v>0</v>
      </c>
      <c r="AI10" s="28">
        <v>0</v>
      </c>
      <c r="AJ10" s="28">
        <v>6627593</v>
      </c>
      <c r="AK10" s="28">
        <v>0</v>
      </c>
      <c r="AL10" s="28">
        <v>127277061</v>
      </c>
      <c r="AM10" s="28">
        <v>0</v>
      </c>
      <c r="AN10" s="28" t="s">
        <v>128</v>
      </c>
      <c r="AO10" s="28">
        <v>-77238</v>
      </c>
      <c r="AP10" s="28">
        <v>0</v>
      </c>
      <c r="AQ10" s="28">
        <v>0</v>
      </c>
      <c r="AR10" s="28" t="s">
        <v>110</v>
      </c>
      <c r="AS10" s="28">
        <v>18347176</v>
      </c>
      <c r="AT10" s="28">
        <v>147928577</v>
      </c>
      <c r="AU10" s="28">
        <v>0</v>
      </c>
      <c r="AV10" s="28">
        <v>0</v>
      </c>
      <c r="AW10" s="28">
        <v>0</v>
      </c>
      <c r="AX10" s="28">
        <v>31921712</v>
      </c>
      <c r="AY10" s="28" t="s">
        <v>128</v>
      </c>
      <c r="AZ10" s="28">
        <v>77630902</v>
      </c>
      <c r="BA10" s="28">
        <v>20415684</v>
      </c>
      <c r="BB10" s="28">
        <v>147417010</v>
      </c>
      <c r="BC10" s="28">
        <v>0</v>
      </c>
      <c r="BD10" s="28" t="s">
        <v>128</v>
      </c>
      <c r="BE10" s="28" t="s">
        <v>148</v>
      </c>
      <c r="BF10" s="28">
        <v>93073172</v>
      </c>
      <c r="BG10" s="28">
        <v>15291252</v>
      </c>
      <c r="BH10" s="28">
        <v>4110059</v>
      </c>
      <c r="BI10" s="28">
        <v>31726184</v>
      </c>
      <c r="BJ10" s="28">
        <v>55994692</v>
      </c>
      <c r="BK10" s="28">
        <v>11826399</v>
      </c>
      <c r="BL10" s="28">
        <v>0</v>
      </c>
      <c r="BM10" s="28">
        <v>0</v>
      </c>
      <c r="BN10" s="28">
        <v>-25996871</v>
      </c>
      <c r="BO10" s="28">
        <v>68072030</v>
      </c>
      <c r="BP10" s="28">
        <v>0</v>
      </c>
      <c r="BQ10" s="28" t="s">
        <v>110</v>
      </c>
      <c r="BR10" s="28" t="s">
        <v>128</v>
      </c>
      <c r="BS10" s="28">
        <v>180142723</v>
      </c>
      <c r="BT10" s="28">
        <v>0</v>
      </c>
      <c r="BU10" s="28">
        <v>49041373</v>
      </c>
      <c r="BV10" s="28">
        <v>13996109</v>
      </c>
      <c r="BW10" s="28">
        <v>27419440</v>
      </c>
      <c r="BX10" s="28">
        <v>24523877</v>
      </c>
      <c r="BY10" s="28">
        <v>0</v>
      </c>
      <c r="BZ10" s="28">
        <v>115959454</v>
      </c>
      <c r="CA10" s="28">
        <v>0</v>
      </c>
      <c r="CB10" s="28">
        <v>0</v>
      </c>
      <c r="CC10" s="28">
        <v>39534193</v>
      </c>
      <c r="CD10" s="28">
        <v>0</v>
      </c>
      <c r="CE10" s="28">
        <v>550788028</v>
      </c>
      <c r="CF10" s="28">
        <v>60297872</v>
      </c>
      <c r="CG10" s="28">
        <v>0</v>
      </c>
      <c r="CH10" s="28">
        <v>515700571</v>
      </c>
      <c r="CI10" s="28">
        <v>11823121</v>
      </c>
      <c r="CJ10" s="28" t="s">
        <v>163</v>
      </c>
      <c r="CK10" s="28">
        <v>24369194</v>
      </c>
      <c r="CL10" s="28">
        <v>145583764</v>
      </c>
      <c r="CM10" s="28">
        <v>-4021645</v>
      </c>
      <c r="CN10" s="28">
        <v>867934687</v>
      </c>
      <c r="CO10" s="28">
        <v>8358324</v>
      </c>
      <c r="CP10" s="28">
        <v>51967823</v>
      </c>
      <c r="CQ10" s="28">
        <v>47397568</v>
      </c>
      <c r="CR10" s="28" t="s">
        <v>110</v>
      </c>
      <c r="CS10" s="28">
        <v>66003008</v>
      </c>
      <c r="CT10" s="28">
        <v>0</v>
      </c>
      <c r="CU10" s="28">
        <v>0</v>
      </c>
      <c r="CV10" s="28">
        <v>0</v>
      </c>
      <c r="CW10" s="28">
        <v>0</v>
      </c>
      <c r="CX10" s="28">
        <v>0</v>
      </c>
      <c r="CY10" s="28">
        <v>0</v>
      </c>
      <c r="CZ10" s="28">
        <v>0</v>
      </c>
      <c r="DA10" s="28">
        <v>95463338</v>
      </c>
      <c r="DB10" s="28">
        <v>-150196661</v>
      </c>
      <c r="DC10" s="28">
        <v>0</v>
      </c>
      <c r="DD10" s="28">
        <v>0</v>
      </c>
      <c r="DE10" s="28">
        <v>0</v>
      </c>
      <c r="DF10" s="28">
        <v>437273176</v>
      </c>
      <c r="DG10" s="28">
        <v>0</v>
      </c>
      <c r="DH10" s="28">
        <v>0</v>
      </c>
      <c r="DI10" s="28">
        <v>42902418</v>
      </c>
      <c r="DJ10" s="28" t="s">
        <v>163</v>
      </c>
      <c r="DK10" s="28">
        <v>0</v>
      </c>
      <c r="DL10" s="28">
        <v>270949668</v>
      </c>
      <c r="DM10" s="28">
        <v>0</v>
      </c>
      <c r="DN10" s="28">
        <v>52993858</v>
      </c>
      <c r="DO10" s="28">
        <v>35450029</v>
      </c>
      <c r="DP10" s="28">
        <v>45510208</v>
      </c>
      <c r="DQ10" s="28">
        <v>123196699</v>
      </c>
      <c r="DR10" s="28">
        <v>7989368</v>
      </c>
      <c r="DS10" s="28">
        <v>6389194</v>
      </c>
      <c r="DT10" s="28">
        <v>208833005</v>
      </c>
      <c r="DU10" s="28">
        <v>92664346</v>
      </c>
      <c r="DV10" s="28">
        <v>38710031</v>
      </c>
      <c r="DW10" s="28">
        <v>0</v>
      </c>
      <c r="DX10" s="28">
        <v>109090383</v>
      </c>
      <c r="DY10" s="28">
        <v>112203628</v>
      </c>
      <c r="DZ10" s="28">
        <v>14165305</v>
      </c>
      <c r="EA10" s="28">
        <v>80702818</v>
      </c>
      <c r="EB10" s="28">
        <v>0</v>
      </c>
      <c r="EC10" s="28">
        <v>1724284964</v>
      </c>
      <c r="ED10" s="28">
        <v>0</v>
      </c>
      <c r="EE10" s="28">
        <v>13243523</v>
      </c>
      <c r="EF10" s="28">
        <v>60171165</v>
      </c>
      <c r="EG10" s="28">
        <v>86461533</v>
      </c>
      <c r="EH10" s="28">
        <v>30648952</v>
      </c>
      <c r="EI10" s="28">
        <v>1448205</v>
      </c>
      <c r="EJ10" s="28">
        <v>104022792</v>
      </c>
      <c r="EK10" s="28">
        <v>56387504</v>
      </c>
      <c r="EL10" s="28">
        <v>0</v>
      </c>
      <c r="EM10" s="28">
        <v>563973913</v>
      </c>
      <c r="EN10" s="28">
        <v>84911049</v>
      </c>
      <c r="EO10" s="28">
        <v>934858670</v>
      </c>
      <c r="EP10" s="28">
        <v>-16977243</v>
      </c>
      <c r="EQ10" s="28">
        <v>67565559</v>
      </c>
      <c r="ER10" s="28">
        <v>936298242</v>
      </c>
      <c r="ES10" s="28">
        <v>897589392</v>
      </c>
      <c r="ET10" s="28">
        <v>0</v>
      </c>
      <c r="EU10" s="28">
        <v>22340401</v>
      </c>
      <c r="EV10" s="28">
        <v>0</v>
      </c>
      <c r="EW10" s="28">
        <v>0</v>
      </c>
      <c r="EX10" s="28">
        <v>5190029</v>
      </c>
      <c r="EY10" s="28">
        <v>0</v>
      </c>
      <c r="EZ10" s="28">
        <v>1264906075</v>
      </c>
      <c r="FA10" s="28">
        <v>0</v>
      </c>
      <c r="FB10" s="28">
        <v>0</v>
      </c>
      <c r="FC10" s="28">
        <v>142902796</v>
      </c>
      <c r="FD10" s="28">
        <v>208598993</v>
      </c>
      <c r="FE10" s="28">
        <v>62059434</v>
      </c>
      <c r="FF10" s="28">
        <v>139864471</v>
      </c>
      <c r="FG10" s="28">
        <v>41261792</v>
      </c>
      <c r="FH10" s="28" t="s">
        <v>163</v>
      </c>
      <c r="FI10" s="28">
        <v>-24530336</v>
      </c>
      <c r="FJ10" s="28">
        <v>0</v>
      </c>
      <c r="FK10" s="28">
        <v>56350987</v>
      </c>
      <c r="FL10" s="28">
        <v>119577827</v>
      </c>
      <c r="FM10" s="28">
        <v>0</v>
      </c>
      <c r="FN10" s="28">
        <v>0</v>
      </c>
      <c r="FO10" s="20" t="s">
        <v>149</v>
      </c>
      <c r="FP10" s="20" t="s">
        <v>149</v>
      </c>
      <c r="FQ10" s="28">
        <v>0</v>
      </c>
      <c r="FR10" s="20" t="s">
        <v>149</v>
      </c>
      <c r="FS10" s="28">
        <v>15468017</v>
      </c>
      <c r="FT10" s="20" t="s">
        <v>149</v>
      </c>
      <c r="FU10" s="28">
        <v>0</v>
      </c>
      <c r="FV10" s="28">
        <v>0</v>
      </c>
      <c r="FW10" s="28">
        <v>148343950</v>
      </c>
      <c r="FX10" s="20" t="s">
        <v>149</v>
      </c>
      <c r="FY10" s="20" t="s">
        <v>149</v>
      </c>
      <c r="FZ10" s="28">
        <v>0</v>
      </c>
      <c r="GA10" s="20" t="s">
        <v>149</v>
      </c>
      <c r="GB10" s="20" t="s">
        <v>149</v>
      </c>
      <c r="GC10" s="20" t="s">
        <v>149</v>
      </c>
      <c r="GD10" s="28">
        <v>0</v>
      </c>
      <c r="GE10" s="28" t="s">
        <v>110</v>
      </c>
      <c r="GF10" s="20" t="s">
        <v>149</v>
      </c>
      <c r="GG10" s="28">
        <v>0</v>
      </c>
      <c r="GH10" s="28">
        <v>0</v>
      </c>
      <c r="GI10" s="20" t="s">
        <v>149</v>
      </c>
      <c r="GJ10" s="28">
        <v>0</v>
      </c>
      <c r="GK10" s="28">
        <v>110081793</v>
      </c>
      <c r="GL10" s="28">
        <v>4901581</v>
      </c>
      <c r="GM10" s="28">
        <v>0</v>
      </c>
      <c r="GN10" s="28">
        <v>0</v>
      </c>
      <c r="GO10" s="28">
        <v>0</v>
      </c>
      <c r="GP10" s="28" t="s">
        <v>69</v>
      </c>
      <c r="GQ10" s="28">
        <v>0</v>
      </c>
      <c r="GR10" s="28" t="s">
        <v>69</v>
      </c>
      <c r="GS10" s="28">
        <v>0</v>
      </c>
      <c r="GT10" s="28">
        <v>0</v>
      </c>
      <c r="GU10" s="28">
        <v>15760103</v>
      </c>
      <c r="GV10" s="28">
        <v>0</v>
      </c>
      <c r="GW10" s="28">
        <v>872468386</v>
      </c>
      <c r="GX10" s="28">
        <v>0</v>
      </c>
      <c r="GY10" s="28">
        <v>0</v>
      </c>
      <c r="GZ10" s="28" t="s">
        <v>69</v>
      </c>
      <c r="HA10" s="28">
        <v>0</v>
      </c>
      <c r="HB10" s="28">
        <v>0</v>
      </c>
      <c r="HC10" s="28">
        <v>0</v>
      </c>
      <c r="HD10" s="28" t="s">
        <v>69</v>
      </c>
      <c r="HE10" s="28" t="s">
        <v>69</v>
      </c>
      <c r="HF10" s="28">
        <v>0</v>
      </c>
      <c r="HG10" s="28">
        <v>884876410</v>
      </c>
      <c r="HH10" s="28">
        <v>17748772</v>
      </c>
      <c r="HI10" s="28">
        <v>14186404</v>
      </c>
      <c r="HJ10" s="28">
        <v>0</v>
      </c>
      <c r="HK10" s="28">
        <v>0</v>
      </c>
      <c r="HL10" s="28">
        <v>0</v>
      </c>
      <c r="HM10" s="28">
        <v>0</v>
      </c>
      <c r="HN10" s="28">
        <v>0</v>
      </c>
      <c r="HO10" s="28">
        <v>0</v>
      </c>
      <c r="HP10" s="28">
        <v>-84251371</v>
      </c>
      <c r="HQ10" s="28">
        <v>78101523</v>
      </c>
    </row>
    <row r="11" spans="1:225" ht="17.25" customHeight="1">
      <c r="A11" s="103"/>
      <c r="B11" s="24" t="s">
        <v>79</v>
      </c>
      <c r="C11" s="21" t="s">
        <v>35</v>
      </c>
      <c r="D11" s="28">
        <v>569459116</v>
      </c>
      <c r="E11" s="28">
        <v>520564128</v>
      </c>
      <c r="F11" s="28">
        <v>93233981</v>
      </c>
      <c r="G11" s="28">
        <v>176361149</v>
      </c>
      <c r="H11" s="28">
        <v>0</v>
      </c>
      <c r="I11" s="28">
        <v>3066598497</v>
      </c>
      <c r="J11" s="28">
        <v>2099246398</v>
      </c>
      <c r="K11" s="28" t="s">
        <v>110</v>
      </c>
      <c r="L11" s="28">
        <v>590362492</v>
      </c>
      <c r="M11" s="28" t="s">
        <v>148</v>
      </c>
      <c r="N11" s="28" t="s">
        <v>110</v>
      </c>
      <c r="O11" s="28">
        <v>195684848</v>
      </c>
      <c r="P11" s="28">
        <v>535725216</v>
      </c>
      <c r="Q11" s="28">
        <v>248837438</v>
      </c>
      <c r="R11" s="28">
        <v>0</v>
      </c>
      <c r="S11" s="28">
        <v>0</v>
      </c>
      <c r="T11" s="28">
        <v>365668448</v>
      </c>
      <c r="U11" s="28" t="s">
        <v>110</v>
      </c>
      <c r="V11" s="28">
        <v>466124501</v>
      </c>
      <c r="W11" s="28" t="s">
        <v>148</v>
      </c>
      <c r="X11" s="28">
        <v>26109737</v>
      </c>
      <c r="Y11" s="28">
        <v>441838854</v>
      </c>
      <c r="Z11" s="28">
        <v>0</v>
      </c>
      <c r="AA11" s="28">
        <v>31767570</v>
      </c>
      <c r="AB11" s="28">
        <v>318584245</v>
      </c>
      <c r="AC11" s="28">
        <v>0</v>
      </c>
      <c r="AD11" s="28">
        <v>56047429</v>
      </c>
      <c r="AE11" s="28">
        <v>193224106</v>
      </c>
      <c r="AF11" s="28">
        <v>0</v>
      </c>
      <c r="AG11" s="28">
        <v>45663888</v>
      </c>
      <c r="AH11" s="28">
        <v>0</v>
      </c>
      <c r="AI11" s="28">
        <v>0</v>
      </c>
      <c r="AJ11" s="28">
        <v>6627593</v>
      </c>
      <c r="AK11" s="28">
        <v>0</v>
      </c>
      <c r="AL11" s="28">
        <v>202458061</v>
      </c>
      <c r="AM11" s="28">
        <v>0</v>
      </c>
      <c r="AN11" s="28" t="s">
        <v>128</v>
      </c>
      <c r="AO11" s="28">
        <v>32024362</v>
      </c>
      <c r="AP11" s="28">
        <v>0</v>
      </c>
      <c r="AQ11" s="28">
        <v>0</v>
      </c>
      <c r="AR11" s="28" t="s">
        <v>110</v>
      </c>
      <c r="AS11" s="28">
        <v>18633393</v>
      </c>
      <c r="AT11" s="28">
        <v>165333627</v>
      </c>
      <c r="AU11" s="28">
        <v>0</v>
      </c>
      <c r="AV11" s="28">
        <v>0</v>
      </c>
      <c r="AW11" s="28">
        <v>0</v>
      </c>
      <c r="AX11" s="28">
        <v>35523712</v>
      </c>
      <c r="AY11" s="28" t="s">
        <v>128</v>
      </c>
      <c r="AZ11" s="28">
        <v>77630902</v>
      </c>
      <c r="BA11" s="28">
        <v>68656784</v>
      </c>
      <c r="BB11" s="28">
        <v>147417010</v>
      </c>
      <c r="BC11" s="28">
        <v>0</v>
      </c>
      <c r="BD11" s="28" t="s">
        <v>128</v>
      </c>
      <c r="BE11" s="28" t="s">
        <v>148</v>
      </c>
      <c r="BF11" s="28">
        <v>87709172</v>
      </c>
      <c r="BG11" s="28">
        <v>19821252</v>
      </c>
      <c r="BH11" s="28">
        <v>4110059</v>
      </c>
      <c r="BI11" s="28">
        <v>52645144</v>
      </c>
      <c r="BJ11" s="28">
        <v>58644827</v>
      </c>
      <c r="BK11" s="28">
        <v>11826399</v>
      </c>
      <c r="BL11" s="28">
        <v>0</v>
      </c>
      <c r="BM11" s="28">
        <v>0</v>
      </c>
      <c r="BN11" s="28">
        <v>144144319</v>
      </c>
      <c r="BO11" s="28">
        <v>76367870</v>
      </c>
      <c r="BP11" s="28">
        <v>0</v>
      </c>
      <c r="BQ11" s="28" t="s">
        <v>110</v>
      </c>
      <c r="BR11" s="28" t="s">
        <v>128</v>
      </c>
      <c r="BS11" s="28">
        <v>158349543</v>
      </c>
      <c r="BT11" s="28">
        <v>0</v>
      </c>
      <c r="BU11" s="28">
        <v>54061373</v>
      </c>
      <c r="BV11" s="28">
        <v>15936639</v>
      </c>
      <c r="BW11" s="28">
        <v>79500210</v>
      </c>
      <c r="BX11" s="28">
        <v>26923877</v>
      </c>
      <c r="BY11" s="28">
        <v>0</v>
      </c>
      <c r="BZ11" s="28">
        <v>115959454</v>
      </c>
      <c r="CA11" s="28">
        <v>0</v>
      </c>
      <c r="CB11" s="28">
        <v>0</v>
      </c>
      <c r="CC11" s="28">
        <v>46813283</v>
      </c>
      <c r="CD11" s="28">
        <v>0</v>
      </c>
      <c r="CE11" s="28">
        <v>548280028</v>
      </c>
      <c r="CF11" s="28">
        <v>64597872</v>
      </c>
      <c r="CG11" s="28">
        <v>0</v>
      </c>
      <c r="CH11" s="28">
        <v>526714741</v>
      </c>
      <c r="CI11" s="28">
        <v>11823121</v>
      </c>
      <c r="CJ11" s="28" t="s">
        <v>163</v>
      </c>
      <c r="CK11" s="28">
        <v>24369194</v>
      </c>
      <c r="CL11" s="28">
        <v>191829184</v>
      </c>
      <c r="CM11" s="28">
        <v>93880055</v>
      </c>
      <c r="CN11" s="28">
        <v>1008553277</v>
      </c>
      <c r="CO11" s="28">
        <v>46967371</v>
      </c>
      <c r="CP11" s="28">
        <v>51967823</v>
      </c>
      <c r="CQ11" s="28">
        <v>105030569</v>
      </c>
      <c r="CR11" s="28" t="s">
        <v>110</v>
      </c>
      <c r="CS11" s="28">
        <v>90751696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>
        <v>0</v>
      </c>
      <c r="CZ11" s="28">
        <v>0</v>
      </c>
      <c r="DA11" s="28">
        <v>107863338</v>
      </c>
      <c r="DB11" s="28">
        <v>33729169</v>
      </c>
      <c r="DC11" s="28">
        <v>0</v>
      </c>
      <c r="DD11" s="28">
        <v>0</v>
      </c>
      <c r="DE11" s="28">
        <v>0</v>
      </c>
      <c r="DF11" s="28">
        <v>430313176</v>
      </c>
      <c r="DG11" s="28">
        <v>0</v>
      </c>
      <c r="DH11" s="28">
        <v>0</v>
      </c>
      <c r="DI11" s="28">
        <v>52009728</v>
      </c>
      <c r="DJ11" s="28" t="s">
        <v>163</v>
      </c>
      <c r="DK11" s="28">
        <v>0</v>
      </c>
      <c r="DL11" s="28">
        <v>344864919</v>
      </c>
      <c r="DM11" s="28">
        <v>0</v>
      </c>
      <c r="DN11" s="28">
        <v>96708118</v>
      </c>
      <c r="DO11" s="28">
        <v>34850029</v>
      </c>
      <c r="DP11" s="28">
        <v>45510208</v>
      </c>
      <c r="DQ11" s="28">
        <v>182327699</v>
      </c>
      <c r="DR11" s="28">
        <v>21479318</v>
      </c>
      <c r="DS11" s="28">
        <v>6389194</v>
      </c>
      <c r="DT11" s="28">
        <v>262618305</v>
      </c>
      <c r="DU11" s="28">
        <v>112565266</v>
      </c>
      <c r="DV11" s="28">
        <v>48473031</v>
      </c>
      <c r="DW11" s="28">
        <v>0</v>
      </c>
      <c r="DX11" s="28">
        <v>190116193</v>
      </c>
      <c r="DY11" s="28">
        <v>183828738</v>
      </c>
      <c r="DZ11" s="28">
        <v>77668700</v>
      </c>
      <c r="EA11" s="28">
        <v>93212818</v>
      </c>
      <c r="EB11" s="28">
        <v>0</v>
      </c>
      <c r="EC11" s="28">
        <v>1757953654</v>
      </c>
      <c r="ED11" s="28">
        <v>0</v>
      </c>
      <c r="EE11" s="28">
        <v>30199523</v>
      </c>
      <c r="EF11" s="28">
        <v>69281005</v>
      </c>
      <c r="EG11" s="28">
        <v>105881353</v>
      </c>
      <c r="EH11" s="28">
        <v>28140952</v>
      </c>
      <c r="EI11" s="28">
        <v>1448205</v>
      </c>
      <c r="EJ11" s="28">
        <v>224603592</v>
      </c>
      <c r="EK11" s="28">
        <v>87089504</v>
      </c>
      <c r="EL11" s="28">
        <v>0</v>
      </c>
      <c r="EM11" s="28">
        <v>526382773</v>
      </c>
      <c r="EN11" s="28">
        <v>140982576</v>
      </c>
      <c r="EO11" s="28">
        <v>1218376770</v>
      </c>
      <c r="EP11" s="28">
        <v>101793857</v>
      </c>
      <c r="EQ11" s="28">
        <v>115269069</v>
      </c>
      <c r="ER11" s="28">
        <v>934396242</v>
      </c>
      <c r="ES11" s="28">
        <v>974449902</v>
      </c>
      <c r="ET11" s="28">
        <v>0</v>
      </c>
      <c r="EU11" s="28">
        <v>22340401</v>
      </c>
      <c r="EV11" s="28">
        <v>0</v>
      </c>
      <c r="EW11" s="28">
        <v>0</v>
      </c>
      <c r="EX11" s="28">
        <v>12246029</v>
      </c>
      <c r="EY11" s="28">
        <v>0</v>
      </c>
      <c r="EZ11" s="28">
        <v>1421987325</v>
      </c>
      <c r="FA11" s="28">
        <v>0</v>
      </c>
      <c r="FB11" s="28">
        <v>0</v>
      </c>
      <c r="FC11" s="28">
        <v>186039796</v>
      </c>
      <c r="FD11" s="28">
        <v>228868943</v>
      </c>
      <c r="FE11" s="28">
        <v>70255434</v>
      </c>
      <c r="FF11" s="28">
        <v>147106471</v>
      </c>
      <c r="FG11" s="28">
        <v>77183612</v>
      </c>
      <c r="FH11" s="28" t="s">
        <v>163</v>
      </c>
      <c r="FI11" s="28">
        <v>35662155</v>
      </c>
      <c r="FJ11" s="28">
        <v>0</v>
      </c>
      <c r="FK11" s="28">
        <v>70688497</v>
      </c>
      <c r="FL11" s="28">
        <v>192359827</v>
      </c>
      <c r="FM11" s="28">
        <v>0</v>
      </c>
      <c r="FN11" s="28">
        <v>0</v>
      </c>
      <c r="FO11" s="20" t="s">
        <v>149</v>
      </c>
      <c r="FP11" s="20" t="s">
        <v>149</v>
      </c>
      <c r="FQ11" s="28">
        <v>0</v>
      </c>
      <c r="FR11" s="20" t="s">
        <v>149</v>
      </c>
      <c r="FS11" s="28">
        <v>33828017</v>
      </c>
      <c r="FT11" s="20" t="s">
        <v>149</v>
      </c>
      <c r="FU11" s="28">
        <v>0</v>
      </c>
      <c r="FV11" s="28">
        <v>0</v>
      </c>
      <c r="FW11" s="28">
        <v>148343950</v>
      </c>
      <c r="FX11" s="20" t="s">
        <v>149</v>
      </c>
      <c r="FY11" s="20" t="s">
        <v>149</v>
      </c>
      <c r="FZ11" s="28">
        <v>0</v>
      </c>
      <c r="GA11" s="20" t="s">
        <v>149</v>
      </c>
      <c r="GB11" s="20" t="s">
        <v>149</v>
      </c>
      <c r="GC11" s="20" t="s">
        <v>149</v>
      </c>
      <c r="GD11" s="28">
        <v>0</v>
      </c>
      <c r="GE11" s="28" t="s">
        <v>110</v>
      </c>
      <c r="GF11" s="20" t="s">
        <v>149</v>
      </c>
      <c r="GG11" s="28">
        <v>0</v>
      </c>
      <c r="GH11" s="28">
        <v>0</v>
      </c>
      <c r="GI11" s="20" t="s">
        <v>149</v>
      </c>
      <c r="GJ11" s="28">
        <v>0</v>
      </c>
      <c r="GK11" s="28">
        <v>122801793</v>
      </c>
      <c r="GL11" s="28">
        <v>15907115</v>
      </c>
      <c r="GM11" s="28">
        <v>0</v>
      </c>
      <c r="GN11" s="28">
        <v>0</v>
      </c>
      <c r="GO11" s="28">
        <v>0</v>
      </c>
      <c r="GP11" s="28" t="s">
        <v>69</v>
      </c>
      <c r="GQ11" s="28">
        <v>0</v>
      </c>
      <c r="GR11" s="28" t="s">
        <v>69</v>
      </c>
      <c r="GS11" s="28">
        <v>0</v>
      </c>
      <c r="GT11" s="28">
        <v>0</v>
      </c>
      <c r="GU11" s="28">
        <v>21883463</v>
      </c>
      <c r="GV11" s="28">
        <v>0</v>
      </c>
      <c r="GW11" s="28">
        <v>942351816</v>
      </c>
      <c r="GX11" s="28">
        <v>0</v>
      </c>
      <c r="GY11" s="28">
        <v>0</v>
      </c>
      <c r="GZ11" s="28" t="s">
        <v>69</v>
      </c>
      <c r="HA11" s="28">
        <v>0</v>
      </c>
      <c r="HB11" s="28">
        <v>0</v>
      </c>
      <c r="HC11" s="28">
        <v>0</v>
      </c>
      <c r="HD11" s="28" t="s">
        <v>69</v>
      </c>
      <c r="HE11" s="28" t="s">
        <v>69</v>
      </c>
      <c r="HF11" s="28">
        <v>0</v>
      </c>
      <c r="HG11" s="28">
        <v>1141890840</v>
      </c>
      <c r="HH11" s="28">
        <v>24419482</v>
      </c>
      <c r="HI11" s="28">
        <v>15768604</v>
      </c>
      <c r="HJ11" s="28">
        <v>0</v>
      </c>
      <c r="HK11" s="28">
        <v>0</v>
      </c>
      <c r="HL11" s="28">
        <v>0</v>
      </c>
      <c r="HM11" s="28">
        <v>0</v>
      </c>
      <c r="HN11" s="28">
        <v>0</v>
      </c>
      <c r="HO11" s="28">
        <v>0</v>
      </c>
      <c r="HP11" s="28">
        <v>97635798</v>
      </c>
      <c r="HQ11" s="28">
        <v>145764283</v>
      </c>
    </row>
    <row r="12" spans="1:225" ht="17.25" customHeight="1">
      <c r="A12" s="103"/>
      <c r="B12" s="24" t="s">
        <v>80</v>
      </c>
      <c r="C12" s="21" t="s">
        <v>36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 t="s">
        <v>110</v>
      </c>
      <c r="L12" s="28">
        <v>0</v>
      </c>
      <c r="M12" s="28" t="s">
        <v>148</v>
      </c>
      <c r="N12" s="28" t="s">
        <v>110</v>
      </c>
      <c r="O12" s="28">
        <v>13515343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 t="s">
        <v>110</v>
      </c>
      <c r="V12" s="28">
        <v>0</v>
      </c>
      <c r="W12" s="28" t="s">
        <v>148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 t="s">
        <v>128</v>
      </c>
      <c r="AO12" s="28">
        <v>0</v>
      </c>
      <c r="AP12" s="28">
        <v>0</v>
      </c>
      <c r="AQ12" s="28">
        <v>0</v>
      </c>
      <c r="AR12" s="28" t="s">
        <v>110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 t="s">
        <v>128</v>
      </c>
      <c r="AZ12" s="28">
        <v>0</v>
      </c>
      <c r="BA12" s="28">
        <v>0</v>
      </c>
      <c r="BB12" s="28">
        <v>0</v>
      </c>
      <c r="BC12" s="28">
        <v>0</v>
      </c>
      <c r="BD12" s="28" t="s">
        <v>128</v>
      </c>
      <c r="BE12" s="28" t="s">
        <v>148</v>
      </c>
      <c r="BF12" s="28">
        <v>0</v>
      </c>
      <c r="BG12" s="28">
        <v>0</v>
      </c>
      <c r="BH12" s="28">
        <v>0</v>
      </c>
      <c r="BI12" s="28">
        <v>0</v>
      </c>
      <c r="BJ12" s="28">
        <v>14877915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 t="s">
        <v>110</v>
      </c>
      <c r="BR12" s="28" t="s">
        <v>128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 t="s">
        <v>163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 t="s">
        <v>110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8">
        <v>0</v>
      </c>
      <c r="DA12" s="28">
        <v>0</v>
      </c>
      <c r="DB12" s="28">
        <v>0</v>
      </c>
      <c r="DC12" s="28">
        <v>0</v>
      </c>
      <c r="DD12" s="28">
        <v>0</v>
      </c>
      <c r="DE12" s="28">
        <v>0</v>
      </c>
      <c r="DF12" s="28">
        <v>0</v>
      </c>
      <c r="DG12" s="28">
        <v>0</v>
      </c>
      <c r="DH12" s="28">
        <v>0</v>
      </c>
      <c r="DI12" s="28">
        <v>0</v>
      </c>
      <c r="DJ12" s="28" t="s">
        <v>163</v>
      </c>
      <c r="DK12" s="28">
        <v>0</v>
      </c>
      <c r="DL12" s="28">
        <v>8749699</v>
      </c>
      <c r="DM12" s="28">
        <v>0</v>
      </c>
      <c r="DN12" s="28">
        <v>0</v>
      </c>
      <c r="DO12" s="28">
        <v>0</v>
      </c>
      <c r="DP12" s="28">
        <v>0</v>
      </c>
      <c r="DQ12" s="28">
        <v>0</v>
      </c>
      <c r="DR12" s="28">
        <v>0</v>
      </c>
      <c r="DS12" s="28">
        <v>0</v>
      </c>
      <c r="DT12" s="28">
        <v>0</v>
      </c>
      <c r="DU12" s="28">
        <v>0</v>
      </c>
      <c r="DV12" s="28">
        <v>0</v>
      </c>
      <c r="DW12" s="28">
        <v>0</v>
      </c>
      <c r="DX12" s="28">
        <v>0</v>
      </c>
      <c r="DY12" s="28">
        <v>0</v>
      </c>
      <c r="DZ12" s="28">
        <v>0</v>
      </c>
      <c r="EA12" s="28">
        <v>0</v>
      </c>
      <c r="EB12" s="28">
        <v>0</v>
      </c>
      <c r="EC12" s="28">
        <v>0</v>
      </c>
      <c r="ED12" s="28">
        <v>0</v>
      </c>
      <c r="EE12" s="28">
        <v>0</v>
      </c>
      <c r="EF12" s="28">
        <v>0</v>
      </c>
      <c r="EG12" s="28">
        <v>0</v>
      </c>
      <c r="EH12" s="28">
        <v>0</v>
      </c>
      <c r="EI12" s="28">
        <v>0</v>
      </c>
      <c r="EJ12" s="28">
        <v>0</v>
      </c>
      <c r="EK12" s="28">
        <v>0</v>
      </c>
      <c r="EL12" s="28">
        <v>0</v>
      </c>
      <c r="EM12" s="28">
        <v>0</v>
      </c>
      <c r="EN12" s="28">
        <v>0</v>
      </c>
      <c r="EO12" s="28">
        <v>0</v>
      </c>
      <c r="EP12" s="28">
        <v>0</v>
      </c>
      <c r="EQ12" s="28">
        <v>0</v>
      </c>
      <c r="ER12" s="28">
        <v>0</v>
      </c>
      <c r="ES12" s="28">
        <v>0</v>
      </c>
      <c r="ET12" s="28">
        <v>0</v>
      </c>
      <c r="EU12" s="28">
        <v>0</v>
      </c>
      <c r="EV12" s="28">
        <v>0</v>
      </c>
      <c r="EW12" s="28">
        <v>0</v>
      </c>
      <c r="EX12" s="28">
        <v>0</v>
      </c>
      <c r="EY12" s="28">
        <v>0</v>
      </c>
      <c r="EZ12" s="28">
        <v>0</v>
      </c>
      <c r="FA12" s="28">
        <v>0</v>
      </c>
      <c r="FB12" s="28">
        <v>0</v>
      </c>
      <c r="FC12" s="28">
        <v>0</v>
      </c>
      <c r="FD12" s="28">
        <v>0</v>
      </c>
      <c r="FE12" s="28">
        <v>0</v>
      </c>
      <c r="FF12" s="28">
        <v>0</v>
      </c>
      <c r="FG12" s="28">
        <v>0</v>
      </c>
      <c r="FH12" s="28" t="s">
        <v>163</v>
      </c>
      <c r="FI12" s="28">
        <v>0</v>
      </c>
      <c r="FJ12" s="28">
        <v>0</v>
      </c>
      <c r="FK12" s="28">
        <v>0</v>
      </c>
      <c r="FL12" s="28">
        <v>0</v>
      </c>
      <c r="FM12" s="28">
        <v>0</v>
      </c>
      <c r="FN12" s="28">
        <v>0</v>
      </c>
      <c r="FO12" s="20" t="s">
        <v>149</v>
      </c>
      <c r="FP12" s="20" t="s">
        <v>149</v>
      </c>
      <c r="FQ12" s="28">
        <v>0</v>
      </c>
      <c r="FR12" s="20" t="s">
        <v>149</v>
      </c>
      <c r="FS12" s="28">
        <v>0</v>
      </c>
      <c r="FT12" s="20" t="s">
        <v>149</v>
      </c>
      <c r="FU12" s="28">
        <v>0</v>
      </c>
      <c r="FV12" s="28">
        <v>0</v>
      </c>
      <c r="FW12" s="28">
        <v>0</v>
      </c>
      <c r="FX12" s="20" t="s">
        <v>149</v>
      </c>
      <c r="FY12" s="20" t="s">
        <v>149</v>
      </c>
      <c r="FZ12" s="28">
        <v>0</v>
      </c>
      <c r="GA12" s="20" t="s">
        <v>149</v>
      </c>
      <c r="GB12" s="20" t="s">
        <v>149</v>
      </c>
      <c r="GC12" s="20" t="s">
        <v>149</v>
      </c>
      <c r="GD12" s="28">
        <v>0</v>
      </c>
      <c r="GE12" s="28" t="s">
        <v>110</v>
      </c>
      <c r="GF12" s="20" t="s">
        <v>149</v>
      </c>
      <c r="GG12" s="28">
        <v>0</v>
      </c>
      <c r="GH12" s="28">
        <v>0</v>
      </c>
      <c r="GI12" s="20" t="s">
        <v>149</v>
      </c>
      <c r="GJ12" s="28">
        <v>0</v>
      </c>
      <c r="GK12" s="28">
        <v>0</v>
      </c>
      <c r="GL12" s="28">
        <v>0</v>
      </c>
      <c r="GM12" s="28">
        <v>0</v>
      </c>
      <c r="GN12" s="28">
        <v>0</v>
      </c>
      <c r="GO12" s="28">
        <v>0</v>
      </c>
      <c r="GP12" s="28" t="s">
        <v>69</v>
      </c>
      <c r="GQ12" s="28">
        <v>0</v>
      </c>
      <c r="GR12" s="28" t="s">
        <v>69</v>
      </c>
      <c r="GS12" s="28">
        <v>0</v>
      </c>
      <c r="GT12" s="28">
        <v>0</v>
      </c>
      <c r="GU12" s="28">
        <v>0</v>
      </c>
      <c r="GV12" s="28">
        <v>0</v>
      </c>
      <c r="GW12" s="28">
        <v>0</v>
      </c>
      <c r="GX12" s="28">
        <v>0</v>
      </c>
      <c r="GY12" s="28">
        <v>0</v>
      </c>
      <c r="GZ12" s="28" t="s">
        <v>69</v>
      </c>
      <c r="HA12" s="28">
        <v>0</v>
      </c>
      <c r="HB12" s="28">
        <v>0</v>
      </c>
      <c r="HC12" s="28">
        <v>0</v>
      </c>
      <c r="HD12" s="28" t="s">
        <v>69</v>
      </c>
      <c r="HE12" s="28" t="s">
        <v>69</v>
      </c>
      <c r="HF12" s="28">
        <v>0</v>
      </c>
      <c r="HG12" s="28">
        <v>0</v>
      </c>
      <c r="HH12" s="28">
        <v>0</v>
      </c>
      <c r="HI12" s="28">
        <v>0</v>
      </c>
      <c r="HJ12" s="28">
        <v>0</v>
      </c>
      <c r="HK12" s="28">
        <v>0</v>
      </c>
      <c r="HL12" s="28">
        <v>0</v>
      </c>
      <c r="HM12" s="28">
        <v>0</v>
      </c>
      <c r="HN12" s="28">
        <v>0</v>
      </c>
      <c r="HO12" s="28">
        <v>0</v>
      </c>
      <c r="HP12" s="28">
        <v>0</v>
      </c>
      <c r="HQ12" s="28">
        <v>0</v>
      </c>
    </row>
    <row r="13" spans="1:225" ht="17.25" customHeight="1">
      <c r="A13" s="103"/>
      <c r="B13" s="24" t="s">
        <v>81</v>
      </c>
      <c r="C13" s="21" t="s">
        <v>37</v>
      </c>
      <c r="D13" s="28"/>
      <c r="E13" s="28">
        <v>81928000</v>
      </c>
      <c r="F13" s="28">
        <v>0</v>
      </c>
      <c r="G13" s="28">
        <v>0</v>
      </c>
      <c r="H13" s="28">
        <v>0</v>
      </c>
      <c r="I13" s="28">
        <v>4096000</v>
      </c>
      <c r="J13" s="28">
        <v>286000</v>
      </c>
      <c r="K13" s="28" t="s">
        <v>110</v>
      </c>
      <c r="L13" s="28">
        <v>85764000</v>
      </c>
      <c r="M13" s="28" t="s">
        <v>148</v>
      </c>
      <c r="N13" s="28" t="s">
        <v>110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 t="s">
        <v>110</v>
      </c>
      <c r="V13" s="28">
        <v>37847000</v>
      </c>
      <c r="W13" s="28" t="s">
        <v>148</v>
      </c>
      <c r="X13" s="28">
        <v>0</v>
      </c>
      <c r="Y13" s="28">
        <v>30254000</v>
      </c>
      <c r="Z13" s="28">
        <v>0</v>
      </c>
      <c r="AA13" s="28">
        <v>0</v>
      </c>
      <c r="AB13" s="28">
        <v>37411000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20059000</v>
      </c>
      <c r="AM13" s="28">
        <v>0</v>
      </c>
      <c r="AN13" s="28" t="s">
        <v>128</v>
      </c>
      <c r="AO13" s="28">
        <v>0</v>
      </c>
      <c r="AP13" s="28">
        <v>0</v>
      </c>
      <c r="AQ13" s="28">
        <v>0</v>
      </c>
      <c r="AR13" s="28" t="s">
        <v>110</v>
      </c>
      <c r="AS13" s="28">
        <v>2508000</v>
      </c>
      <c r="AT13" s="28">
        <v>0</v>
      </c>
      <c r="AU13" s="28">
        <v>0</v>
      </c>
      <c r="AV13" s="28">
        <v>0</v>
      </c>
      <c r="AW13" s="28">
        <v>0</v>
      </c>
      <c r="AX13" s="28">
        <v>5748000</v>
      </c>
      <c r="AY13" s="28" t="s">
        <v>128</v>
      </c>
      <c r="AZ13" s="28">
        <v>0</v>
      </c>
      <c r="BA13" s="28">
        <v>11954000</v>
      </c>
      <c r="BB13" s="28">
        <v>0</v>
      </c>
      <c r="BC13" s="28">
        <v>0</v>
      </c>
      <c r="BD13" s="28" t="s">
        <v>128</v>
      </c>
      <c r="BE13" s="28" t="s">
        <v>148</v>
      </c>
      <c r="BF13" s="28">
        <v>5364000</v>
      </c>
      <c r="BG13" s="28">
        <v>0</v>
      </c>
      <c r="BH13" s="28">
        <v>0</v>
      </c>
      <c r="BI13" s="28">
        <v>0</v>
      </c>
      <c r="BJ13" s="28">
        <v>8328000</v>
      </c>
      <c r="BK13" s="28">
        <v>0</v>
      </c>
      <c r="BL13" s="28">
        <v>0</v>
      </c>
      <c r="BM13" s="28">
        <v>0</v>
      </c>
      <c r="BN13" s="28">
        <v>12749000</v>
      </c>
      <c r="BO13" s="28">
        <v>0</v>
      </c>
      <c r="BP13" s="28">
        <v>0</v>
      </c>
      <c r="BQ13" s="28" t="s">
        <v>110</v>
      </c>
      <c r="BR13" s="28" t="s">
        <v>128</v>
      </c>
      <c r="BS13" s="28">
        <v>23205000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2508000</v>
      </c>
      <c r="CF13" s="28">
        <v>0</v>
      </c>
      <c r="CG13" s="28">
        <v>0</v>
      </c>
      <c r="CH13" s="28">
        <v>0</v>
      </c>
      <c r="CI13" s="28">
        <v>0</v>
      </c>
      <c r="CJ13" s="28" t="s">
        <v>163</v>
      </c>
      <c r="CK13" s="28">
        <v>0</v>
      </c>
      <c r="CL13" s="28">
        <v>22572000</v>
      </c>
      <c r="CM13" s="28">
        <v>0</v>
      </c>
      <c r="CN13" s="28">
        <v>4067000</v>
      </c>
      <c r="CO13" s="28">
        <v>0</v>
      </c>
      <c r="CP13" s="28">
        <v>0</v>
      </c>
      <c r="CQ13" s="28">
        <v>0</v>
      </c>
      <c r="CR13" s="28" t="s">
        <v>110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>
        <v>0</v>
      </c>
      <c r="DA13" s="28">
        <v>0</v>
      </c>
      <c r="DB13" s="28">
        <v>0</v>
      </c>
      <c r="DC13" s="28">
        <v>0</v>
      </c>
      <c r="DD13" s="28">
        <v>0</v>
      </c>
      <c r="DE13" s="28">
        <v>0</v>
      </c>
      <c r="DF13" s="28">
        <v>6960000</v>
      </c>
      <c r="DG13" s="28">
        <v>0</v>
      </c>
      <c r="DH13" s="28">
        <v>0</v>
      </c>
      <c r="DI13" s="28">
        <v>0</v>
      </c>
      <c r="DJ13" s="28" t="s">
        <v>163</v>
      </c>
      <c r="DK13" s="28">
        <v>0</v>
      </c>
      <c r="DL13" s="28">
        <v>14600000</v>
      </c>
      <c r="DM13" s="28">
        <v>0</v>
      </c>
      <c r="DN13" s="28">
        <v>0</v>
      </c>
      <c r="DO13" s="28">
        <v>600000</v>
      </c>
      <c r="DP13" s="28">
        <v>0</v>
      </c>
      <c r="DQ13" s="28">
        <v>15569000</v>
      </c>
      <c r="DR13" s="28">
        <v>1344000</v>
      </c>
      <c r="DS13" s="28">
        <v>0</v>
      </c>
      <c r="DT13" s="28">
        <v>0</v>
      </c>
      <c r="DU13" s="28">
        <v>0</v>
      </c>
      <c r="DV13" s="28">
        <v>2717000</v>
      </c>
      <c r="DW13" s="28">
        <v>0</v>
      </c>
      <c r="DX13" s="28">
        <v>7106000</v>
      </c>
      <c r="DY13" s="28">
        <v>8679000</v>
      </c>
      <c r="DZ13" s="28">
        <v>0</v>
      </c>
      <c r="EA13" s="28">
        <v>0</v>
      </c>
      <c r="EB13" s="28">
        <v>0</v>
      </c>
      <c r="EC13" s="28">
        <v>19212000</v>
      </c>
      <c r="ED13" s="28">
        <v>0</v>
      </c>
      <c r="EE13" s="28">
        <v>9744000</v>
      </c>
      <c r="EF13" s="28">
        <v>0</v>
      </c>
      <c r="EG13" s="28">
        <v>2717000</v>
      </c>
      <c r="EH13" s="28">
        <v>2508000</v>
      </c>
      <c r="EI13" s="28">
        <v>0</v>
      </c>
      <c r="EJ13" s="28">
        <v>0</v>
      </c>
      <c r="EK13" s="28">
        <v>10080000</v>
      </c>
      <c r="EL13" s="28">
        <v>0</v>
      </c>
      <c r="EM13" s="28">
        <v>79161000</v>
      </c>
      <c r="EN13" s="28">
        <v>0</v>
      </c>
      <c r="EO13" s="28">
        <v>2508000</v>
      </c>
      <c r="EP13" s="28">
        <v>0</v>
      </c>
      <c r="EQ13" s="28">
        <v>17368000</v>
      </c>
      <c r="ER13" s="28">
        <v>1902000</v>
      </c>
      <c r="ES13" s="28">
        <v>2435000</v>
      </c>
      <c r="ET13" s="28">
        <v>0</v>
      </c>
      <c r="EU13" s="28">
        <v>0</v>
      </c>
      <c r="EV13" s="28">
        <v>0</v>
      </c>
      <c r="EW13" s="28">
        <v>0</v>
      </c>
      <c r="EX13" s="28">
        <v>0</v>
      </c>
      <c r="EY13" s="28">
        <v>0</v>
      </c>
      <c r="EZ13" s="28">
        <v>960000</v>
      </c>
      <c r="FA13" s="28">
        <v>0</v>
      </c>
      <c r="FB13" s="28">
        <v>0</v>
      </c>
      <c r="FC13" s="28">
        <v>16575000</v>
      </c>
      <c r="FD13" s="28">
        <v>0</v>
      </c>
      <c r="FE13" s="28">
        <v>8304000</v>
      </c>
      <c r="FF13" s="28">
        <v>2508000</v>
      </c>
      <c r="FG13" s="28">
        <v>0</v>
      </c>
      <c r="FH13" s="28" t="s">
        <v>163</v>
      </c>
      <c r="FI13" s="28">
        <v>0</v>
      </c>
      <c r="FJ13" s="28">
        <v>0</v>
      </c>
      <c r="FK13" s="28">
        <v>2508000</v>
      </c>
      <c r="FL13" s="28">
        <v>21511000</v>
      </c>
      <c r="FM13" s="28">
        <v>0</v>
      </c>
      <c r="FN13" s="28">
        <v>0</v>
      </c>
      <c r="FO13" s="20" t="s">
        <v>149</v>
      </c>
      <c r="FP13" s="20" t="s">
        <v>149</v>
      </c>
      <c r="FQ13" s="28">
        <v>0</v>
      </c>
      <c r="FR13" s="20" t="s">
        <v>149</v>
      </c>
      <c r="FS13" s="28">
        <v>3600000</v>
      </c>
      <c r="FT13" s="20" t="s">
        <v>149</v>
      </c>
      <c r="FU13" s="28">
        <v>0</v>
      </c>
      <c r="FV13" s="28">
        <v>0</v>
      </c>
      <c r="FW13" s="28">
        <v>0</v>
      </c>
      <c r="FX13" s="20" t="s">
        <v>149</v>
      </c>
      <c r="FY13" s="20" t="s">
        <v>149</v>
      </c>
      <c r="FZ13" s="28">
        <v>0</v>
      </c>
      <c r="GA13" s="20" t="s">
        <v>149</v>
      </c>
      <c r="GB13" s="20" t="s">
        <v>149</v>
      </c>
      <c r="GC13" s="20" t="s">
        <v>149</v>
      </c>
      <c r="GD13" s="28">
        <v>0</v>
      </c>
      <c r="GE13" s="28" t="s">
        <v>110</v>
      </c>
      <c r="GF13" s="20" t="s">
        <v>149</v>
      </c>
      <c r="GG13" s="28">
        <v>0</v>
      </c>
      <c r="GH13" s="28">
        <v>0</v>
      </c>
      <c r="GI13" s="20" t="s">
        <v>149</v>
      </c>
      <c r="GJ13" s="28">
        <v>0</v>
      </c>
      <c r="GK13" s="28">
        <v>53280000</v>
      </c>
      <c r="GL13" s="28">
        <v>2676000</v>
      </c>
      <c r="GM13" s="28">
        <v>0</v>
      </c>
      <c r="GN13" s="28">
        <v>0</v>
      </c>
      <c r="GO13" s="28">
        <v>0</v>
      </c>
      <c r="GP13" s="28" t="s">
        <v>69</v>
      </c>
      <c r="GQ13" s="28">
        <v>0</v>
      </c>
      <c r="GR13" s="28" t="s">
        <v>69</v>
      </c>
      <c r="GS13" s="28">
        <v>0</v>
      </c>
      <c r="GT13" s="28">
        <v>0</v>
      </c>
      <c r="GU13" s="28">
        <v>0</v>
      </c>
      <c r="GV13" s="28">
        <v>0</v>
      </c>
      <c r="GW13" s="28">
        <v>1680000</v>
      </c>
      <c r="GX13" s="28">
        <v>0</v>
      </c>
      <c r="GY13" s="28">
        <v>0</v>
      </c>
      <c r="GZ13" s="28" t="s">
        <v>69</v>
      </c>
      <c r="HA13" s="28">
        <v>0</v>
      </c>
      <c r="HB13" s="28">
        <v>0</v>
      </c>
      <c r="HC13" s="28">
        <v>0</v>
      </c>
      <c r="HD13" s="28" t="s">
        <v>69</v>
      </c>
      <c r="HE13" s="28" t="s">
        <v>69</v>
      </c>
      <c r="HF13" s="28">
        <v>0</v>
      </c>
      <c r="HG13" s="28">
        <v>2508000</v>
      </c>
      <c r="HH13" s="28">
        <v>9476000</v>
      </c>
      <c r="HI13" s="28">
        <v>2299000</v>
      </c>
      <c r="HJ13" s="28">
        <v>0</v>
      </c>
      <c r="HK13" s="28">
        <v>0</v>
      </c>
      <c r="HL13" s="28">
        <v>0</v>
      </c>
      <c r="HM13" s="28">
        <v>0</v>
      </c>
      <c r="HN13" s="28">
        <v>0</v>
      </c>
      <c r="HO13" s="28">
        <v>0</v>
      </c>
      <c r="HP13" s="28">
        <v>2096000</v>
      </c>
      <c r="HQ13" s="28">
        <v>13208000</v>
      </c>
    </row>
    <row r="14" spans="1:225" ht="17.25" customHeight="1">
      <c r="A14" s="103"/>
      <c r="B14" s="24" t="s">
        <v>82</v>
      </c>
      <c r="C14" s="21" t="s">
        <v>39</v>
      </c>
      <c r="D14" s="28">
        <v>95672290</v>
      </c>
      <c r="E14" s="28">
        <v>222640000</v>
      </c>
      <c r="F14" s="28">
        <v>8732300</v>
      </c>
      <c r="G14" s="28">
        <v>6360000</v>
      </c>
      <c r="H14" s="28">
        <v>0</v>
      </c>
      <c r="I14" s="28">
        <v>0</v>
      </c>
      <c r="J14" s="28">
        <v>201082580</v>
      </c>
      <c r="K14" s="28" t="s">
        <v>110</v>
      </c>
      <c r="L14" s="28">
        <v>29680000</v>
      </c>
      <c r="M14" s="28" t="s">
        <v>148</v>
      </c>
      <c r="N14" s="28" t="s">
        <v>110</v>
      </c>
      <c r="O14" s="28">
        <v>0</v>
      </c>
      <c r="P14" s="28">
        <v>34091011</v>
      </c>
      <c r="Q14" s="28">
        <v>27476050</v>
      </c>
      <c r="R14" s="28">
        <v>0</v>
      </c>
      <c r="S14" s="28">
        <v>0</v>
      </c>
      <c r="T14" s="28">
        <v>114079750</v>
      </c>
      <c r="U14" s="28" t="s">
        <v>110</v>
      </c>
      <c r="V14" s="28">
        <v>117900000</v>
      </c>
      <c r="W14" s="28" t="s">
        <v>148</v>
      </c>
      <c r="X14" s="28">
        <v>0</v>
      </c>
      <c r="Y14" s="28">
        <v>86400000</v>
      </c>
      <c r="Z14" s="28">
        <v>0</v>
      </c>
      <c r="AA14" s="28">
        <v>11981039</v>
      </c>
      <c r="AB14" s="28">
        <v>90800000</v>
      </c>
      <c r="AC14" s="28">
        <v>0</v>
      </c>
      <c r="AD14" s="28">
        <v>3810000</v>
      </c>
      <c r="AE14" s="28">
        <v>15499500</v>
      </c>
      <c r="AF14" s="28">
        <v>0</v>
      </c>
      <c r="AG14" s="28">
        <v>7800000</v>
      </c>
      <c r="AH14" s="28">
        <v>0</v>
      </c>
      <c r="AI14" s="28">
        <v>0</v>
      </c>
      <c r="AJ14" s="28">
        <v>0</v>
      </c>
      <c r="AK14" s="28">
        <v>0</v>
      </c>
      <c r="AL14" s="28">
        <v>95240000</v>
      </c>
      <c r="AM14" s="28">
        <v>0</v>
      </c>
      <c r="AN14" s="28" t="s">
        <v>128</v>
      </c>
      <c r="AO14" s="28">
        <v>32101600</v>
      </c>
      <c r="AP14" s="28">
        <v>0</v>
      </c>
      <c r="AQ14" s="28">
        <v>0</v>
      </c>
      <c r="AR14" s="28" t="s">
        <v>110</v>
      </c>
      <c r="AS14" s="28">
        <v>2794217</v>
      </c>
      <c r="AT14" s="28">
        <v>17405050</v>
      </c>
      <c r="AU14" s="28">
        <v>0</v>
      </c>
      <c r="AV14" s="28">
        <v>0</v>
      </c>
      <c r="AW14" s="28">
        <v>0</v>
      </c>
      <c r="AX14" s="28">
        <v>9350000</v>
      </c>
      <c r="AY14" s="28" t="s">
        <v>128</v>
      </c>
      <c r="AZ14" s="28">
        <v>0</v>
      </c>
      <c r="BA14" s="28">
        <v>60195100</v>
      </c>
      <c r="BB14" s="28">
        <v>0</v>
      </c>
      <c r="BC14" s="28">
        <v>0</v>
      </c>
      <c r="BD14" s="28" t="s">
        <v>128</v>
      </c>
      <c r="BE14" s="28" t="s">
        <v>148</v>
      </c>
      <c r="BF14" s="28">
        <v>0</v>
      </c>
      <c r="BG14" s="28">
        <v>4530000</v>
      </c>
      <c r="BH14" s="28">
        <v>0</v>
      </c>
      <c r="BI14" s="28">
        <v>20918960</v>
      </c>
      <c r="BJ14" s="28">
        <v>25856050</v>
      </c>
      <c r="BK14" s="28">
        <v>0</v>
      </c>
      <c r="BL14" s="28">
        <v>0</v>
      </c>
      <c r="BM14" s="28">
        <v>0</v>
      </c>
      <c r="BN14" s="28">
        <v>182890190</v>
      </c>
      <c r="BO14" s="28">
        <v>8295840</v>
      </c>
      <c r="BP14" s="28">
        <v>0</v>
      </c>
      <c r="BQ14" s="28" t="s">
        <v>110</v>
      </c>
      <c r="BR14" s="28" t="s">
        <v>128</v>
      </c>
      <c r="BS14" s="28">
        <v>1411820</v>
      </c>
      <c r="BT14" s="28">
        <v>0</v>
      </c>
      <c r="BU14" s="28">
        <v>5020000</v>
      </c>
      <c r="BV14" s="28">
        <v>1940530</v>
      </c>
      <c r="BW14" s="28">
        <v>52080770</v>
      </c>
      <c r="BX14" s="28">
        <v>2400000</v>
      </c>
      <c r="BY14" s="28">
        <v>0</v>
      </c>
      <c r="BZ14" s="28">
        <v>0</v>
      </c>
      <c r="CA14" s="28">
        <v>0</v>
      </c>
      <c r="CB14" s="28">
        <v>0</v>
      </c>
      <c r="CC14" s="28">
        <v>7279090</v>
      </c>
      <c r="CD14" s="28">
        <v>0</v>
      </c>
      <c r="CE14" s="28">
        <v>0</v>
      </c>
      <c r="CF14" s="28">
        <v>4300000</v>
      </c>
      <c r="CG14" s="28">
        <v>0</v>
      </c>
      <c r="CH14" s="28">
        <v>11014170</v>
      </c>
      <c r="CI14" s="28">
        <v>0</v>
      </c>
      <c r="CJ14" s="28" t="s">
        <v>163</v>
      </c>
      <c r="CK14" s="28">
        <v>0</v>
      </c>
      <c r="CL14" s="28">
        <v>68817420</v>
      </c>
      <c r="CM14" s="28">
        <v>97901700</v>
      </c>
      <c r="CN14" s="28">
        <v>144685590</v>
      </c>
      <c r="CO14" s="28">
        <v>38609047</v>
      </c>
      <c r="CP14" s="28">
        <v>0</v>
      </c>
      <c r="CQ14" s="28">
        <v>57633001</v>
      </c>
      <c r="CR14" s="28" t="s">
        <v>110</v>
      </c>
      <c r="CS14" s="28">
        <v>24748688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>
        <v>0</v>
      </c>
      <c r="DA14" s="28">
        <v>12400000</v>
      </c>
      <c r="DB14" s="28">
        <v>183925830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  <c r="DH14" s="28">
        <v>0</v>
      </c>
      <c r="DI14" s="28">
        <v>9107310</v>
      </c>
      <c r="DJ14" s="28" t="s">
        <v>163</v>
      </c>
      <c r="DK14" s="28">
        <v>0</v>
      </c>
      <c r="DL14" s="28">
        <v>97264950</v>
      </c>
      <c r="DM14" s="28">
        <v>0</v>
      </c>
      <c r="DN14" s="28">
        <v>43714260</v>
      </c>
      <c r="DO14" s="28">
        <v>0</v>
      </c>
      <c r="DP14" s="28">
        <v>0</v>
      </c>
      <c r="DQ14" s="28">
        <v>74700000</v>
      </c>
      <c r="DR14" s="28">
        <v>14833950</v>
      </c>
      <c r="DS14" s="28">
        <v>0</v>
      </c>
      <c r="DT14" s="28">
        <v>53785300</v>
      </c>
      <c r="DU14" s="28">
        <v>19900920</v>
      </c>
      <c r="DV14" s="28">
        <v>12480000</v>
      </c>
      <c r="DW14" s="28">
        <v>0</v>
      </c>
      <c r="DX14" s="28">
        <v>88131810</v>
      </c>
      <c r="DY14" s="28">
        <v>80304110</v>
      </c>
      <c r="DZ14" s="28">
        <v>63503395</v>
      </c>
      <c r="EA14" s="28">
        <v>12510000</v>
      </c>
      <c r="EB14" s="28">
        <v>0</v>
      </c>
      <c r="EC14" s="28">
        <v>52880690</v>
      </c>
      <c r="ED14" s="28">
        <v>0</v>
      </c>
      <c r="EE14" s="28">
        <v>26700000</v>
      </c>
      <c r="EF14" s="28">
        <v>9109840</v>
      </c>
      <c r="EG14" s="28">
        <v>22136820</v>
      </c>
      <c r="EH14" s="28">
        <v>0</v>
      </c>
      <c r="EI14" s="28">
        <v>0</v>
      </c>
      <c r="EJ14" s="28">
        <v>120580800</v>
      </c>
      <c r="EK14" s="28">
        <v>40782000</v>
      </c>
      <c r="EL14" s="28">
        <v>0</v>
      </c>
      <c r="EM14" s="28">
        <v>41569860</v>
      </c>
      <c r="EN14" s="28">
        <v>56071527</v>
      </c>
      <c r="EO14" s="28">
        <v>286026100</v>
      </c>
      <c r="EP14" s="28">
        <v>118771100</v>
      </c>
      <c r="EQ14" s="28">
        <v>65071510</v>
      </c>
      <c r="ER14" s="28">
        <v>0</v>
      </c>
      <c r="ES14" s="28">
        <v>79295510</v>
      </c>
      <c r="ET14" s="28">
        <v>0</v>
      </c>
      <c r="EU14" s="28">
        <v>0</v>
      </c>
      <c r="EV14" s="28">
        <v>0</v>
      </c>
      <c r="EW14" s="28">
        <v>0</v>
      </c>
      <c r="EX14" s="28">
        <v>7056000</v>
      </c>
      <c r="EY14" s="28">
        <v>0</v>
      </c>
      <c r="EZ14" s="28">
        <v>158041250</v>
      </c>
      <c r="FA14" s="28">
        <v>0</v>
      </c>
      <c r="FB14" s="28">
        <v>0</v>
      </c>
      <c r="FC14" s="28">
        <v>59712000</v>
      </c>
      <c r="FD14" s="28">
        <v>20269950</v>
      </c>
      <c r="FE14" s="28">
        <v>16500000</v>
      </c>
      <c r="FF14" s="28">
        <v>9750000</v>
      </c>
      <c r="FG14" s="28">
        <v>35921820</v>
      </c>
      <c r="FH14" s="28" t="s">
        <v>163</v>
      </c>
      <c r="FI14" s="28">
        <v>60192491</v>
      </c>
      <c r="FJ14" s="28">
        <v>0</v>
      </c>
      <c r="FK14" s="28">
        <v>16845510</v>
      </c>
      <c r="FL14" s="28">
        <v>94293000</v>
      </c>
      <c r="FM14" s="28">
        <v>0</v>
      </c>
      <c r="FN14" s="28">
        <v>0</v>
      </c>
      <c r="FO14" s="20" t="s">
        <v>149</v>
      </c>
      <c r="FP14" s="20" t="s">
        <v>149</v>
      </c>
      <c r="FQ14" s="28">
        <v>0</v>
      </c>
      <c r="FR14" s="20" t="s">
        <v>149</v>
      </c>
      <c r="FS14" s="28">
        <v>21960000</v>
      </c>
      <c r="FT14" s="20" t="s">
        <v>149</v>
      </c>
      <c r="FU14" s="28">
        <v>0</v>
      </c>
      <c r="FV14" s="28">
        <v>0</v>
      </c>
      <c r="FW14" s="28">
        <v>0</v>
      </c>
      <c r="FX14" s="20" t="s">
        <v>149</v>
      </c>
      <c r="FY14" s="20" t="s">
        <v>149</v>
      </c>
      <c r="FZ14" s="28">
        <v>0</v>
      </c>
      <c r="GA14" s="20" t="s">
        <v>149</v>
      </c>
      <c r="GB14" s="20" t="s">
        <v>149</v>
      </c>
      <c r="GC14" s="20" t="s">
        <v>149</v>
      </c>
      <c r="GD14" s="28">
        <v>0</v>
      </c>
      <c r="GE14" s="28" t="s">
        <v>110</v>
      </c>
      <c r="GF14" s="20" t="s">
        <v>149</v>
      </c>
      <c r="GG14" s="28">
        <v>0</v>
      </c>
      <c r="GH14" s="28">
        <v>0</v>
      </c>
      <c r="GI14" s="20" t="s">
        <v>149</v>
      </c>
      <c r="GJ14" s="28">
        <v>0</v>
      </c>
      <c r="GK14" s="28">
        <v>66000000</v>
      </c>
      <c r="GL14" s="28">
        <v>13681534</v>
      </c>
      <c r="GM14" s="28">
        <v>0</v>
      </c>
      <c r="GN14" s="28">
        <v>0</v>
      </c>
      <c r="GO14" s="28">
        <v>0</v>
      </c>
      <c r="GP14" s="28" t="s">
        <v>69</v>
      </c>
      <c r="GQ14" s="28">
        <v>0</v>
      </c>
      <c r="GR14" s="28" t="s">
        <v>69</v>
      </c>
      <c r="GS14" s="28">
        <v>0</v>
      </c>
      <c r="GT14" s="28">
        <v>0</v>
      </c>
      <c r="GU14" s="28">
        <v>6123360</v>
      </c>
      <c r="GV14" s="28">
        <v>0</v>
      </c>
      <c r="GW14" s="28">
        <v>71563430</v>
      </c>
      <c r="GX14" s="28">
        <v>0</v>
      </c>
      <c r="GY14" s="28">
        <v>0</v>
      </c>
      <c r="GZ14" s="28" t="s">
        <v>69</v>
      </c>
      <c r="HA14" s="28">
        <v>0</v>
      </c>
      <c r="HB14" s="28">
        <v>0</v>
      </c>
      <c r="HC14" s="28">
        <v>0</v>
      </c>
      <c r="HD14" s="28" t="s">
        <v>69</v>
      </c>
      <c r="HE14" s="28" t="s">
        <v>69</v>
      </c>
      <c r="HF14" s="28">
        <v>0</v>
      </c>
      <c r="HG14" s="28">
        <v>259522430</v>
      </c>
      <c r="HH14" s="28">
        <v>16146710</v>
      </c>
      <c r="HI14" s="28">
        <v>3881200</v>
      </c>
      <c r="HJ14" s="28">
        <v>0</v>
      </c>
      <c r="HK14" s="28">
        <v>0</v>
      </c>
      <c r="HL14" s="28">
        <v>0</v>
      </c>
      <c r="HM14" s="28">
        <v>0</v>
      </c>
      <c r="HN14" s="28">
        <v>0</v>
      </c>
      <c r="HO14" s="28">
        <v>0</v>
      </c>
      <c r="HP14" s="28">
        <v>183983169</v>
      </c>
      <c r="HQ14" s="28">
        <v>80870760</v>
      </c>
    </row>
    <row r="15" spans="1:225" ht="17.25" customHeight="1">
      <c r="A15" s="103"/>
      <c r="B15" s="24" t="s">
        <v>224</v>
      </c>
      <c r="C15" s="19" t="s">
        <v>41</v>
      </c>
      <c r="D15" s="28">
        <v>0</v>
      </c>
      <c r="E15" s="28">
        <v>0</v>
      </c>
      <c r="F15" s="28">
        <v>0</v>
      </c>
      <c r="G15" s="28">
        <v>0</v>
      </c>
      <c r="H15" s="28">
        <v>362596</v>
      </c>
      <c r="I15" s="28">
        <v>0</v>
      </c>
      <c r="J15" s="28">
        <v>0</v>
      </c>
      <c r="K15" s="28" t="s">
        <v>110</v>
      </c>
      <c r="L15" s="28">
        <v>0</v>
      </c>
      <c r="M15" s="28" t="s">
        <v>148</v>
      </c>
      <c r="N15" s="28" t="s">
        <v>110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 t="s">
        <v>110</v>
      </c>
      <c r="V15" s="28">
        <v>0</v>
      </c>
      <c r="W15" s="28" t="s">
        <v>148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637651694</v>
      </c>
      <c r="AF15" s="28">
        <v>24510792</v>
      </c>
      <c r="AG15" s="28">
        <v>0</v>
      </c>
      <c r="AH15" s="28">
        <v>0</v>
      </c>
      <c r="AI15" s="28">
        <v>166897023</v>
      </c>
      <c r="AJ15" s="28">
        <v>0</v>
      </c>
      <c r="AK15" s="28">
        <v>0</v>
      </c>
      <c r="AL15" s="28">
        <v>0</v>
      </c>
      <c r="AM15" s="28">
        <v>0</v>
      </c>
      <c r="AN15" s="28" t="s">
        <v>128</v>
      </c>
      <c r="AO15" s="28">
        <v>0</v>
      </c>
      <c r="AP15" s="28">
        <v>0</v>
      </c>
      <c r="AQ15" s="28">
        <v>0</v>
      </c>
      <c r="AR15" s="28" t="s">
        <v>110</v>
      </c>
      <c r="AS15" s="28">
        <v>137021655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 t="s">
        <v>128</v>
      </c>
      <c r="AZ15" s="28">
        <v>12969021</v>
      </c>
      <c r="BA15" s="28">
        <v>0</v>
      </c>
      <c r="BB15" s="28">
        <v>0</v>
      </c>
      <c r="BC15" s="28">
        <v>0</v>
      </c>
      <c r="BD15" s="28" t="s">
        <v>128</v>
      </c>
      <c r="BE15" s="28" t="s">
        <v>148</v>
      </c>
      <c r="BF15" s="28">
        <v>0</v>
      </c>
      <c r="BG15" s="28">
        <v>276952826</v>
      </c>
      <c r="BH15" s="28">
        <v>0</v>
      </c>
      <c r="BI15" s="28">
        <v>0</v>
      </c>
      <c r="BJ15" s="28">
        <v>0</v>
      </c>
      <c r="BK15" s="28">
        <v>0</v>
      </c>
      <c r="BL15" s="28">
        <v>108545510</v>
      </c>
      <c r="BM15" s="28">
        <v>0</v>
      </c>
      <c r="BN15" s="28">
        <v>0</v>
      </c>
      <c r="BO15" s="28">
        <v>0</v>
      </c>
      <c r="BP15" s="28">
        <v>0</v>
      </c>
      <c r="BQ15" s="28" t="s">
        <v>110</v>
      </c>
      <c r="BR15" s="28" t="s">
        <v>128</v>
      </c>
      <c r="BS15" s="28">
        <v>0</v>
      </c>
      <c r="BT15" s="28">
        <v>25264437</v>
      </c>
      <c r="BU15" s="28">
        <v>31222762</v>
      </c>
      <c r="BV15" s="28">
        <v>27288572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28739061</v>
      </c>
      <c r="CD15" s="28">
        <v>0</v>
      </c>
      <c r="CE15" s="28">
        <v>184757820</v>
      </c>
      <c r="CF15" s="28">
        <v>0</v>
      </c>
      <c r="CG15" s="28">
        <v>0</v>
      </c>
      <c r="CH15" s="28">
        <v>0</v>
      </c>
      <c r="CI15" s="28">
        <v>0</v>
      </c>
      <c r="CJ15" s="28" t="s">
        <v>163</v>
      </c>
      <c r="CK15" s="28">
        <v>15440473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 t="s">
        <v>110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 t="s">
        <v>163</v>
      </c>
      <c r="DK15" s="28">
        <v>0</v>
      </c>
      <c r="DL15" s="28">
        <v>0</v>
      </c>
      <c r="DM15" s="28">
        <v>0</v>
      </c>
      <c r="DN15" s="28">
        <v>0</v>
      </c>
      <c r="DO15" s="28">
        <v>0</v>
      </c>
      <c r="DP15" s="28">
        <v>0</v>
      </c>
      <c r="DQ15" s="28">
        <v>0</v>
      </c>
      <c r="DR15" s="28">
        <v>170773711</v>
      </c>
      <c r="DS15" s="28">
        <v>0</v>
      </c>
      <c r="DT15" s="28">
        <v>-138214844</v>
      </c>
      <c r="DU15" s="28">
        <v>0</v>
      </c>
      <c r="DV15" s="28">
        <v>0</v>
      </c>
      <c r="DW15" s="28">
        <v>0</v>
      </c>
      <c r="DX15" s="28">
        <v>0</v>
      </c>
      <c r="DY15" s="28">
        <v>0</v>
      </c>
      <c r="DZ15" s="28">
        <v>0</v>
      </c>
      <c r="EA15" s="28">
        <v>0</v>
      </c>
      <c r="EB15" s="28">
        <v>0</v>
      </c>
      <c r="EC15" s="28">
        <v>0</v>
      </c>
      <c r="ED15" s="28">
        <v>0</v>
      </c>
      <c r="EE15" s="28">
        <v>0</v>
      </c>
      <c r="EF15" s="28">
        <v>-86523694</v>
      </c>
      <c r="EG15" s="28">
        <v>0</v>
      </c>
      <c r="EH15" s="28">
        <v>0</v>
      </c>
      <c r="EI15" s="28">
        <v>0</v>
      </c>
      <c r="EJ15" s="28">
        <v>0</v>
      </c>
      <c r="EK15" s="28">
        <v>0</v>
      </c>
      <c r="EL15" s="28">
        <v>65174840</v>
      </c>
      <c r="EM15" s="28">
        <v>0</v>
      </c>
      <c r="EN15" s="28">
        <v>111221774</v>
      </c>
      <c r="EO15" s="28">
        <v>0</v>
      </c>
      <c r="EP15" s="28">
        <v>0</v>
      </c>
      <c r="EQ15" s="28">
        <v>0</v>
      </c>
      <c r="ER15" s="28">
        <v>0</v>
      </c>
      <c r="ES15" s="28">
        <v>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0</v>
      </c>
      <c r="FD15" s="28">
        <v>851353668</v>
      </c>
      <c r="FE15" s="28">
        <v>100883663</v>
      </c>
      <c r="FF15" s="28">
        <v>72434923</v>
      </c>
      <c r="FG15" s="28">
        <v>0</v>
      </c>
      <c r="FH15" s="28" t="s">
        <v>163</v>
      </c>
      <c r="FI15" s="28">
        <v>0</v>
      </c>
      <c r="FJ15" s="28">
        <v>0</v>
      </c>
      <c r="FK15" s="28">
        <v>0</v>
      </c>
      <c r="FL15" s="28">
        <v>0</v>
      </c>
      <c r="FM15" s="28">
        <v>0</v>
      </c>
      <c r="FN15" s="28">
        <v>0</v>
      </c>
      <c r="FO15" s="20" t="s">
        <v>149</v>
      </c>
      <c r="FP15" s="20" t="s">
        <v>149</v>
      </c>
      <c r="FQ15" s="28">
        <v>0</v>
      </c>
      <c r="FR15" s="20" t="s">
        <v>149</v>
      </c>
      <c r="FS15" s="28">
        <v>0</v>
      </c>
      <c r="FT15" s="20" t="s">
        <v>149</v>
      </c>
      <c r="FU15" s="28">
        <v>5658654</v>
      </c>
      <c r="FV15" s="28">
        <v>0</v>
      </c>
      <c r="FW15" s="28">
        <v>0</v>
      </c>
      <c r="FX15" s="20" t="s">
        <v>149</v>
      </c>
      <c r="FY15" s="20" t="s">
        <v>149</v>
      </c>
      <c r="FZ15" s="28">
        <v>0</v>
      </c>
      <c r="GA15" s="20" t="s">
        <v>149</v>
      </c>
      <c r="GB15" s="20" t="s">
        <v>149</v>
      </c>
      <c r="GC15" s="20" t="s">
        <v>149</v>
      </c>
      <c r="GD15" s="28">
        <v>0</v>
      </c>
      <c r="GE15" s="28" t="s">
        <v>110</v>
      </c>
      <c r="GF15" s="20" t="s">
        <v>149</v>
      </c>
      <c r="GG15" s="28">
        <v>155430453</v>
      </c>
      <c r="GH15" s="28">
        <v>133473944</v>
      </c>
      <c r="GI15" s="20" t="s">
        <v>149</v>
      </c>
      <c r="GJ15" s="28">
        <v>0</v>
      </c>
      <c r="GK15" s="28">
        <v>0</v>
      </c>
      <c r="GL15" s="28">
        <v>71082451</v>
      </c>
      <c r="GM15" s="28">
        <v>0</v>
      </c>
      <c r="GN15" s="28">
        <v>0</v>
      </c>
      <c r="GO15" s="28">
        <v>0</v>
      </c>
      <c r="GP15" s="28" t="s">
        <v>69</v>
      </c>
      <c r="GQ15" s="28">
        <v>2365379594</v>
      </c>
      <c r="GR15" s="28" t="s">
        <v>69</v>
      </c>
      <c r="GS15" s="28">
        <v>0</v>
      </c>
      <c r="GT15" s="28">
        <v>0</v>
      </c>
      <c r="GU15" s="28">
        <v>0</v>
      </c>
      <c r="GV15" s="28">
        <v>0</v>
      </c>
      <c r="GW15" s="28">
        <v>0</v>
      </c>
      <c r="GX15" s="28">
        <v>22411651</v>
      </c>
      <c r="GY15" s="28">
        <v>0</v>
      </c>
      <c r="GZ15" s="28" t="s">
        <v>69</v>
      </c>
      <c r="HA15" s="28">
        <v>0</v>
      </c>
      <c r="HB15" s="28">
        <v>437781461</v>
      </c>
      <c r="HC15" s="28">
        <v>0</v>
      </c>
      <c r="HD15" s="28" t="s">
        <v>69</v>
      </c>
      <c r="HE15" s="28" t="s">
        <v>69</v>
      </c>
      <c r="HF15" s="28">
        <v>0</v>
      </c>
      <c r="HG15" s="28">
        <v>0</v>
      </c>
      <c r="HH15" s="28">
        <v>0</v>
      </c>
      <c r="HI15" s="28">
        <v>0</v>
      </c>
      <c r="HJ15" s="28">
        <v>0</v>
      </c>
      <c r="HK15" s="28">
        <v>0</v>
      </c>
      <c r="HL15" s="28">
        <v>0</v>
      </c>
      <c r="HM15" s="28">
        <v>0</v>
      </c>
      <c r="HN15" s="28">
        <v>0</v>
      </c>
      <c r="HO15" s="28">
        <v>0</v>
      </c>
      <c r="HP15" s="28">
        <v>0</v>
      </c>
      <c r="HQ15" s="28">
        <v>56706642</v>
      </c>
    </row>
    <row r="16" spans="1:225" ht="17.25" customHeight="1">
      <c r="A16" s="103"/>
      <c r="B16" s="24" t="s">
        <v>86</v>
      </c>
      <c r="C16" s="21" t="s">
        <v>42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 t="s">
        <v>110</v>
      </c>
      <c r="L16" s="28">
        <v>0</v>
      </c>
      <c r="M16" s="28" t="s">
        <v>148</v>
      </c>
      <c r="N16" s="28" t="s">
        <v>110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 t="s">
        <v>110</v>
      </c>
      <c r="V16" s="28">
        <v>0</v>
      </c>
      <c r="W16" s="28" t="s">
        <v>148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572381616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 t="s">
        <v>128</v>
      </c>
      <c r="AO16" s="28">
        <v>0</v>
      </c>
      <c r="AP16" s="28">
        <v>0</v>
      </c>
      <c r="AQ16" s="28">
        <v>0</v>
      </c>
      <c r="AR16" s="28" t="s">
        <v>110</v>
      </c>
      <c r="AS16" s="28">
        <v>137021655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 t="s">
        <v>128</v>
      </c>
      <c r="AZ16" s="28">
        <v>0</v>
      </c>
      <c r="BA16" s="28">
        <v>0</v>
      </c>
      <c r="BB16" s="28">
        <v>0</v>
      </c>
      <c r="BC16" s="28">
        <v>0</v>
      </c>
      <c r="BD16" s="28" t="s">
        <v>128</v>
      </c>
      <c r="BE16" s="28" t="s">
        <v>148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 t="s">
        <v>110</v>
      </c>
      <c r="BR16" s="28" t="s">
        <v>128</v>
      </c>
      <c r="BS16" s="28">
        <v>0</v>
      </c>
      <c r="BT16" s="28">
        <v>19305037</v>
      </c>
      <c r="BU16" s="28">
        <v>5060625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9304617</v>
      </c>
      <c r="CF16" s="28">
        <v>0</v>
      </c>
      <c r="CG16" s="28">
        <v>0</v>
      </c>
      <c r="CH16" s="28">
        <v>0</v>
      </c>
      <c r="CI16" s="28">
        <v>0</v>
      </c>
      <c r="CJ16" s="28" t="s">
        <v>163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8" t="s">
        <v>110</v>
      </c>
      <c r="CS16" s="28">
        <v>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>
        <v>0</v>
      </c>
      <c r="DA16" s="28">
        <v>0</v>
      </c>
      <c r="DB16" s="28">
        <v>0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0</v>
      </c>
      <c r="DJ16" s="28" t="s">
        <v>163</v>
      </c>
      <c r="DK16" s="28">
        <v>0</v>
      </c>
      <c r="DL16" s="28">
        <v>0</v>
      </c>
      <c r="DM16" s="28">
        <v>0</v>
      </c>
      <c r="DN16" s="28">
        <v>0</v>
      </c>
      <c r="DO16" s="28">
        <v>0</v>
      </c>
      <c r="DP16" s="28">
        <v>0</v>
      </c>
      <c r="DQ16" s="28">
        <v>0</v>
      </c>
      <c r="DR16" s="28">
        <v>0</v>
      </c>
      <c r="DS16" s="28">
        <v>0</v>
      </c>
      <c r="DT16" s="28">
        <v>0</v>
      </c>
      <c r="DU16" s="28">
        <v>0</v>
      </c>
      <c r="DV16" s="28">
        <v>0</v>
      </c>
      <c r="DW16" s="28">
        <v>0</v>
      </c>
      <c r="DX16" s="28">
        <v>0</v>
      </c>
      <c r="DY16" s="28">
        <v>0</v>
      </c>
      <c r="DZ16" s="28">
        <v>0</v>
      </c>
      <c r="EA16" s="28">
        <v>0</v>
      </c>
      <c r="EB16" s="28">
        <v>0</v>
      </c>
      <c r="EC16" s="28">
        <v>0</v>
      </c>
      <c r="ED16" s="28">
        <v>0</v>
      </c>
      <c r="EE16" s="28">
        <v>0</v>
      </c>
      <c r="EF16" s="28">
        <v>10035407</v>
      </c>
      <c r="EG16" s="28">
        <v>0</v>
      </c>
      <c r="EH16" s="28">
        <v>0</v>
      </c>
      <c r="EI16" s="28">
        <v>0</v>
      </c>
      <c r="EJ16" s="28">
        <v>0</v>
      </c>
      <c r="EK16" s="28">
        <v>0</v>
      </c>
      <c r="EL16" s="28">
        <v>0</v>
      </c>
      <c r="EM16" s="28">
        <v>0</v>
      </c>
      <c r="EN16" s="28">
        <v>0</v>
      </c>
      <c r="EO16" s="28">
        <v>0</v>
      </c>
      <c r="EP16" s="28">
        <v>0</v>
      </c>
      <c r="EQ16" s="28">
        <v>0</v>
      </c>
      <c r="ER16" s="28">
        <v>0</v>
      </c>
      <c r="ES16" s="28">
        <v>0</v>
      </c>
      <c r="ET16" s="28">
        <v>0</v>
      </c>
      <c r="EU16" s="28">
        <v>0</v>
      </c>
      <c r="EV16" s="28">
        <v>0</v>
      </c>
      <c r="EW16" s="28">
        <v>0</v>
      </c>
      <c r="EX16" s="28">
        <v>0</v>
      </c>
      <c r="EY16" s="28">
        <v>0</v>
      </c>
      <c r="EZ16" s="28">
        <v>0</v>
      </c>
      <c r="FA16" s="28">
        <v>0</v>
      </c>
      <c r="FB16" s="28">
        <v>0</v>
      </c>
      <c r="FC16" s="28">
        <v>0</v>
      </c>
      <c r="FD16" s="28">
        <v>0</v>
      </c>
      <c r="FE16" s="28">
        <v>0</v>
      </c>
      <c r="FF16" s="28">
        <v>72434923</v>
      </c>
      <c r="FG16" s="28">
        <v>0</v>
      </c>
      <c r="FH16" s="28" t="s">
        <v>163</v>
      </c>
      <c r="FI16" s="28">
        <v>0</v>
      </c>
      <c r="FJ16" s="28">
        <v>0</v>
      </c>
      <c r="FK16" s="28">
        <v>0</v>
      </c>
      <c r="FL16" s="28">
        <v>0</v>
      </c>
      <c r="FM16" s="28">
        <v>0</v>
      </c>
      <c r="FN16" s="28">
        <v>0</v>
      </c>
      <c r="FO16" s="20" t="s">
        <v>149</v>
      </c>
      <c r="FP16" s="20" t="s">
        <v>149</v>
      </c>
      <c r="FQ16" s="28">
        <v>0</v>
      </c>
      <c r="FR16" s="20" t="s">
        <v>149</v>
      </c>
      <c r="FS16" s="28">
        <v>0</v>
      </c>
      <c r="FT16" s="20" t="s">
        <v>149</v>
      </c>
      <c r="FU16" s="28">
        <v>0</v>
      </c>
      <c r="FV16" s="28">
        <v>0</v>
      </c>
      <c r="FW16" s="28">
        <v>0</v>
      </c>
      <c r="FX16" s="20" t="s">
        <v>149</v>
      </c>
      <c r="FY16" s="20" t="s">
        <v>149</v>
      </c>
      <c r="FZ16" s="28">
        <v>0</v>
      </c>
      <c r="GA16" s="20" t="s">
        <v>149</v>
      </c>
      <c r="GB16" s="20" t="s">
        <v>149</v>
      </c>
      <c r="GC16" s="20" t="s">
        <v>149</v>
      </c>
      <c r="GD16" s="28">
        <v>0</v>
      </c>
      <c r="GE16" s="28" t="s">
        <v>110</v>
      </c>
      <c r="GF16" s="20" t="s">
        <v>149</v>
      </c>
      <c r="GG16" s="28">
        <v>0</v>
      </c>
      <c r="GH16" s="28">
        <v>0</v>
      </c>
      <c r="GI16" s="20" t="s">
        <v>149</v>
      </c>
      <c r="GJ16" s="28">
        <v>0</v>
      </c>
      <c r="GK16" s="28">
        <v>0</v>
      </c>
      <c r="GL16" s="28">
        <v>496</v>
      </c>
      <c r="GM16" s="28">
        <v>0</v>
      </c>
      <c r="GN16" s="28">
        <v>0</v>
      </c>
      <c r="GO16" s="28">
        <v>0</v>
      </c>
      <c r="GP16" s="28" t="s">
        <v>69</v>
      </c>
      <c r="GQ16" s="28">
        <v>1819316499</v>
      </c>
      <c r="GR16" s="28" t="s">
        <v>69</v>
      </c>
      <c r="GS16" s="28">
        <v>0</v>
      </c>
      <c r="GT16" s="28">
        <v>0</v>
      </c>
      <c r="GU16" s="28">
        <v>0</v>
      </c>
      <c r="GV16" s="28">
        <v>0</v>
      </c>
      <c r="GW16" s="28">
        <v>0</v>
      </c>
      <c r="GX16" s="28">
        <v>0</v>
      </c>
      <c r="GY16" s="28">
        <v>0</v>
      </c>
      <c r="GZ16" s="28" t="s">
        <v>69</v>
      </c>
      <c r="HA16" s="28">
        <v>0</v>
      </c>
      <c r="HB16" s="28">
        <v>437781461</v>
      </c>
      <c r="HC16" s="28">
        <v>0</v>
      </c>
      <c r="HD16" s="28" t="s">
        <v>69</v>
      </c>
      <c r="HE16" s="28" t="s">
        <v>69</v>
      </c>
      <c r="HF16" s="28">
        <v>0</v>
      </c>
      <c r="HG16" s="28">
        <v>0</v>
      </c>
      <c r="HH16" s="28">
        <v>0</v>
      </c>
      <c r="HI16" s="28">
        <v>0</v>
      </c>
      <c r="HJ16" s="28">
        <v>0</v>
      </c>
      <c r="HK16" s="28">
        <v>0</v>
      </c>
      <c r="HL16" s="28">
        <v>0</v>
      </c>
      <c r="HM16" s="28">
        <v>0</v>
      </c>
      <c r="HN16" s="28">
        <v>0</v>
      </c>
      <c r="HO16" s="28">
        <v>0</v>
      </c>
      <c r="HP16" s="28">
        <v>0</v>
      </c>
      <c r="HQ16" s="28">
        <v>56706642</v>
      </c>
    </row>
    <row r="17" spans="1:225" ht="17.25" customHeight="1">
      <c r="A17" s="103"/>
      <c r="B17" s="24" t="s">
        <v>87</v>
      </c>
      <c r="C17" s="21" t="s">
        <v>43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 t="s">
        <v>110</v>
      </c>
      <c r="L17" s="28">
        <v>0</v>
      </c>
      <c r="M17" s="28" t="s">
        <v>148</v>
      </c>
      <c r="N17" s="28" t="s">
        <v>110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 t="s">
        <v>110</v>
      </c>
      <c r="V17" s="28">
        <v>0</v>
      </c>
      <c r="W17" s="28" t="s">
        <v>148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 t="s">
        <v>128</v>
      </c>
      <c r="AO17" s="28">
        <v>0</v>
      </c>
      <c r="AP17" s="28">
        <v>0</v>
      </c>
      <c r="AQ17" s="28">
        <v>0</v>
      </c>
      <c r="AR17" s="28" t="s">
        <v>110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 t="s">
        <v>128</v>
      </c>
      <c r="AZ17" s="28">
        <v>0</v>
      </c>
      <c r="BA17" s="28">
        <v>0</v>
      </c>
      <c r="BB17" s="28">
        <v>0</v>
      </c>
      <c r="BC17" s="28">
        <v>0</v>
      </c>
      <c r="BD17" s="28" t="s">
        <v>128</v>
      </c>
      <c r="BE17" s="28" t="s">
        <v>148</v>
      </c>
      <c r="BF17" s="28">
        <v>0</v>
      </c>
      <c r="BG17" s="28">
        <v>276952826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</v>
      </c>
      <c r="BQ17" s="28" t="s">
        <v>110</v>
      </c>
      <c r="BR17" s="28" t="s">
        <v>128</v>
      </c>
      <c r="BS17" s="28">
        <v>0</v>
      </c>
      <c r="BT17" s="28">
        <v>0</v>
      </c>
      <c r="BU17" s="28">
        <v>21148979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 t="s">
        <v>163</v>
      </c>
      <c r="CK17" s="28">
        <v>15440473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8" t="s">
        <v>110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28">
        <v>0</v>
      </c>
      <c r="CZ17" s="28">
        <v>0</v>
      </c>
      <c r="DA17" s="28">
        <v>0</v>
      </c>
      <c r="DB17" s="28">
        <v>0</v>
      </c>
      <c r="DC17" s="28">
        <v>0</v>
      </c>
      <c r="DD17" s="28">
        <v>0</v>
      </c>
      <c r="DE17" s="28">
        <v>0</v>
      </c>
      <c r="DF17" s="28">
        <v>0</v>
      </c>
      <c r="DG17" s="28">
        <v>0</v>
      </c>
      <c r="DH17" s="28">
        <v>0</v>
      </c>
      <c r="DI17" s="28">
        <v>0</v>
      </c>
      <c r="DJ17" s="28" t="s">
        <v>163</v>
      </c>
      <c r="DK17" s="28">
        <v>0</v>
      </c>
      <c r="DL17" s="28">
        <v>0</v>
      </c>
      <c r="DM17" s="28">
        <v>0</v>
      </c>
      <c r="DN17" s="28">
        <v>0</v>
      </c>
      <c r="DO17" s="28">
        <v>0</v>
      </c>
      <c r="DP17" s="28">
        <v>0</v>
      </c>
      <c r="DQ17" s="28">
        <v>0</v>
      </c>
      <c r="DR17" s="28">
        <v>170773711</v>
      </c>
      <c r="DS17" s="28">
        <v>0</v>
      </c>
      <c r="DT17" s="28">
        <v>0</v>
      </c>
      <c r="DU17" s="28">
        <v>0</v>
      </c>
      <c r="DV17" s="28">
        <v>0</v>
      </c>
      <c r="DW17" s="28">
        <v>0</v>
      </c>
      <c r="DX17" s="28">
        <v>0</v>
      </c>
      <c r="DY17" s="28">
        <v>0</v>
      </c>
      <c r="DZ17" s="28">
        <v>0</v>
      </c>
      <c r="EA17" s="28">
        <v>0</v>
      </c>
      <c r="EB17" s="28">
        <v>0</v>
      </c>
      <c r="EC17" s="28">
        <v>0</v>
      </c>
      <c r="ED17" s="28">
        <v>0</v>
      </c>
      <c r="EE17" s="28">
        <v>0</v>
      </c>
      <c r="EF17" s="28">
        <v>0</v>
      </c>
      <c r="EG17" s="28">
        <v>0</v>
      </c>
      <c r="EH17" s="28">
        <v>0</v>
      </c>
      <c r="EI17" s="28">
        <v>0</v>
      </c>
      <c r="EJ17" s="28">
        <v>0</v>
      </c>
      <c r="EK17" s="28">
        <v>0</v>
      </c>
      <c r="EL17" s="28">
        <v>0</v>
      </c>
      <c r="EM17" s="28">
        <v>0</v>
      </c>
      <c r="EN17" s="28">
        <v>0</v>
      </c>
      <c r="EO17" s="28">
        <v>0</v>
      </c>
      <c r="EP17" s="28">
        <v>0</v>
      </c>
      <c r="EQ17" s="28">
        <v>0</v>
      </c>
      <c r="ER17" s="28">
        <v>0</v>
      </c>
      <c r="ES17" s="28">
        <v>0</v>
      </c>
      <c r="ET17" s="28">
        <v>0</v>
      </c>
      <c r="EU17" s="28">
        <v>0</v>
      </c>
      <c r="EV17" s="28">
        <v>0</v>
      </c>
      <c r="EW17" s="28">
        <v>0</v>
      </c>
      <c r="EX17" s="28">
        <v>0</v>
      </c>
      <c r="EY17" s="28">
        <v>0</v>
      </c>
      <c r="EZ17" s="28">
        <v>0</v>
      </c>
      <c r="FA17" s="28">
        <v>0</v>
      </c>
      <c r="FB17" s="28">
        <v>0</v>
      </c>
      <c r="FC17" s="28">
        <v>0</v>
      </c>
      <c r="FD17" s="28">
        <v>0</v>
      </c>
      <c r="FE17" s="28">
        <v>0</v>
      </c>
      <c r="FF17" s="28">
        <v>0</v>
      </c>
      <c r="FG17" s="28">
        <v>0</v>
      </c>
      <c r="FH17" s="28" t="s">
        <v>163</v>
      </c>
      <c r="FI17" s="28">
        <v>0</v>
      </c>
      <c r="FJ17" s="28">
        <v>0</v>
      </c>
      <c r="FK17" s="28">
        <v>0</v>
      </c>
      <c r="FL17" s="28">
        <v>0</v>
      </c>
      <c r="FM17" s="28">
        <v>0</v>
      </c>
      <c r="FN17" s="28">
        <v>0</v>
      </c>
      <c r="FO17" s="20" t="s">
        <v>149</v>
      </c>
      <c r="FP17" s="20" t="s">
        <v>149</v>
      </c>
      <c r="FQ17" s="28">
        <v>0</v>
      </c>
      <c r="FR17" s="20" t="s">
        <v>149</v>
      </c>
      <c r="FS17" s="28">
        <v>0</v>
      </c>
      <c r="FT17" s="20" t="s">
        <v>149</v>
      </c>
      <c r="FU17" s="28">
        <v>0</v>
      </c>
      <c r="FV17" s="28">
        <v>0</v>
      </c>
      <c r="FW17" s="28">
        <v>0</v>
      </c>
      <c r="FX17" s="20" t="s">
        <v>149</v>
      </c>
      <c r="FY17" s="20" t="s">
        <v>149</v>
      </c>
      <c r="FZ17" s="28">
        <v>0</v>
      </c>
      <c r="GA17" s="20" t="s">
        <v>149</v>
      </c>
      <c r="GB17" s="20" t="s">
        <v>149</v>
      </c>
      <c r="GC17" s="20" t="s">
        <v>149</v>
      </c>
      <c r="GD17" s="28">
        <v>0</v>
      </c>
      <c r="GE17" s="28" t="s">
        <v>110</v>
      </c>
      <c r="GF17" s="20" t="s">
        <v>149</v>
      </c>
      <c r="GG17" s="28">
        <v>0</v>
      </c>
      <c r="GH17" s="28">
        <v>0</v>
      </c>
      <c r="GI17" s="20" t="s">
        <v>149</v>
      </c>
      <c r="GJ17" s="28">
        <v>0</v>
      </c>
      <c r="GK17" s="28">
        <v>0</v>
      </c>
      <c r="GL17" s="28">
        <v>0</v>
      </c>
      <c r="GM17" s="28">
        <v>0</v>
      </c>
      <c r="GN17" s="28">
        <v>0</v>
      </c>
      <c r="GO17" s="28">
        <v>0</v>
      </c>
      <c r="GP17" s="28" t="s">
        <v>69</v>
      </c>
      <c r="GQ17" s="28">
        <v>545968005</v>
      </c>
      <c r="GR17" s="28" t="s">
        <v>69</v>
      </c>
      <c r="GS17" s="28">
        <v>0</v>
      </c>
      <c r="GT17" s="28">
        <v>0</v>
      </c>
      <c r="GU17" s="28">
        <v>0</v>
      </c>
      <c r="GV17" s="28">
        <v>0</v>
      </c>
      <c r="GW17" s="28">
        <v>0</v>
      </c>
      <c r="GX17" s="28">
        <v>0</v>
      </c>
      <c r="GY17" s="28">
        <v>0</v>
      </c>
      <c r="GZ17" s="28" t="s">
        <v>69</v>
      </c>
      <c r="HA17" s="28">
        <v>0</v>
      </c>
      <c r="HB17" s="28">
        <v>0</v>
      </c>
      <c r="HC17" s="28">
        <v>0</v>
      </c>
      <c r="HD17" s="28" t="s">
        <v>69</v>
      </c>
      <c r="HE17" s="28" t="s">
        <v>69</v>
      </c>
      <c r="HF17" s="28">
        <v>0</v>
      </c>
      <c r="HG17" s="28">
        <v>0</v>
      </c>
      <c r="HH17" s="28">
        <v>0</v>
      </c>
      <c r="HI17" s="28">
        <v>0</v>
      </c>
      <c r="HJ17" s="28">
        <v>0</v>
      </c>
      <c r="HK17" s="28">
        <v>0</v>
      </c>
      <c r="HL17" s="28">
        <v>0</v>
      </c>
      <c r="HM17" s="28">
        <v>0</v>
      </c>
      <c r="HN17" s="28">
        <v>0</v>
      </c>
      <c r="HO17" s="28">
        <v>0</v>
      </c>
      <c r="HP17" s="28">
        <v>0</v>
      </c>
      <c r="HQ17" s="28">
        <v>0</v>
      </c>
    </row>
    <row r="18" spans="1:225" ht="17.25" customHeight="1">
      <c r="A18" s="103"/>
      <c r="B18" s="24" t="s">
        <v>88</v>
      </c>
      <c r="C18" s="21" t="s">
        <v>44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 t="s">
        <v>110</v>
      </c>
      <c r="L18" s="28">
        <v>0</v>
      </c>
      <c r="M18" s="28" t="s">
        <v>148</v>
      </c>
      <c r="N18" s="28" t="s">
        <v>110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 t="s">
        <v>110</v>
      </c>
      <c r="V18" s="28">
        <v>0</v>
      </c>
      <c r="W18" s="28" t="s">
        <v>148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294748889</v>
      </c>
      <c r="AF18" s="28">
        <v>24510792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 t="s">
        <v>128</v>
      </c>
      <c r="AO18" s="28">
        <v>0</v>
      </c>
      <c r="AP18" s="28">
        <v>0</v>
      </c>
      <c r="AQ18" s="28">
        <v>0</v>
      </c>
      <c r="AR18" s="28" t="s">
        <v>110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 t="s">
        <v>128</v>
      </c>
      <c r="AZ18" s="28">
        <v>0</v>
      </c>
      <c r="BA18" s="28">
        <v>0</v>
      </c>
      <c r="BB18" s="28">
        <v>0</v>
      </c>
      <c r="BC18" s="28">
        <v>0</v>
      </c>
      <c r="BD18" s="28" t="s">
        <v>128</v>
      </c>
      <c r="BE18" s="28" t="s">
        <v>148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 t="s">
        <v>110</v>
      </c>
      <c r="BR18" s="28" t="s">
        <v>128</v>
      </c>
      <c r="BS18" s="28">
        <v>0</v>
      </c>
      <c r="BT18" s="28">
        <v>5959400</v>
      </c>
      <c r="BU18" s="28">
        <v>5013158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>
        <v>175453203</v>
      </c>
      <c r="CF18" s="28">
        <v>0</v>
      </c>
      <c r="CG18" s="28">
        <v>0</v>
      </c>
      <c r="CH18" s="28">
        <v>0</v>
      </c>
      <c r="CI18" s="28">
        <v>0</v>
      </c>
      <c r="CJ18" s="28" t="s">
        <v>163</v>
      </c>
      <c r="CK18" s="28">
        <v>0</v>
      </c>
      <c r="CL18" s="28">
        <v>0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8" t="s">
        <v>110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0</v>
      </c>
      <c r="DC18" s="28">
        <v>0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 t="s">
        <v>163</v>
      </c>
      <c r="DK18" s="28">
        <v>0</v>
      </c>
      <c r="DL18" s="28">
        <v>0</v>
      </c>
      <c r="DM18" s="28">
        <v>0</v>
      </c>
      <c r="DN18" s="28">
        <v>0</v>
      </c>
      <c r="DO18" s="28">
        <v>0</v>
      </c>
      <c r="DP18" s="28">
        <v>0</v>
      </c>
      <c r="DQ18" s="28">
        <v>0</v>
      </c>
      <c r="DR18" s="28">
        <v>0</v>
      </c>
      <c r="DS18" s="28">
        <v>0</v>
      </c>
      <c r="DT18" s="28">
        <v>117018230</v>
      </c>
      <c r="DU18" s="28">
        <v>0</v>
      </c>
      <c r="DV18" s="28">
        <v>0</v>
      </c>
      <c r="DW18" s="28">
        <v>0</v>
      </c>
      <c r="DX18" s="28">
        <v>0</v>
      </c>
      <c r="DY18" s="28">
        <v>0</v>
      </c>
      <c r="DZ18" s="28">
        <v>0</v>
      </c>
      <c r="EA18" s="28">
        <v>0</v>
      </c>
      <c r="EB18" s="28">
        <v>0</v>
      </c>
      <c r="EC18" s="28">
        <v>0</v>
      </c>
      <c r="ED18" s="28">
        <v>0</v>
      </c>
      <c r="EE18" s="28">
        <v>0</v>
      </c>
      <c r="EF18" s="28">
        <v>58499467</v>
      </c>
      <c r="EG18" s="28">
        <v>0</v>
      </c>
      <c r="EH18" s="28">
        <v>0</v>
      </c>
      <c r="EI18" s="28">
        <v>0</v>
      </c>
      <c r="EJ18" s="28">
        <v>0</v>
      </c>
      <c r="EK18" s="28">
        <v>0</v>
      </c>
      <c r="EL18" s="28">
        <v>0</v>
      </c>
      <c r="EM18" s="28">
        <v>0</v>
      </c>
      <c r="EN18" s="28">
        <v>0</v>
      </c>
      <c r="EO18" s="28">
        <v>0</v>
      </c>
      <c r="EP18" s="28">
        <v>0</v>
      </c>
      <c r="EQ18" s="28">
        <v>0</v>
      </c>
      <c r="ER18" s="28">
        <v>0</v>
      </c>
      <c r="ES18" s="28">
        <v>0</v>
      </c>
      <c r="ET18" s="28">
        <v>0</v>
      </c>
      <c r="EU18" s="28">
        <v>0</v>
      </c>
      <c r="EV18" s="28">
        <v>0</v>
      </c>
      <c r="EW18" s="28">
        <v>0</v>
      </c>
      <c r="EX18" s="28">
        <v>0</v>
      </c>
      <c r="EY18" s="28">
        <v>0</v>
      </c>
      <c r="EZ18" s="28">
        <v>0</v>
      </c>
      <c r="FA18" s="28">
        <v>0</v>
      </c>
      <c r="FB18" s="28">
        <v>0</v>
      </c>
      <c r="FC18" s="28">
        <v>0</v>
      </c>
      <c r="FD18" s="28">
        <v>937830329</v>
      </c>
      <c r="FE18" s="28">
        <v>0</v>
      </c>
      <c r="FF18" s="28">
        <v>0</v>
      </c>
      <c r="FG18" s="28">
        <v>0</v>
      </c>
      <c r="FH18" s="28" t="s">
        <v>163</v>
      </c>
      <c r="FI18" s="28">
        <v>0</v>
      </c>
      <c r="FJ18" s="28">
        <v>0</v>
      </c>
      <c r="FK18" s="28">
        <v>0</v>
      </c>
      <c r="FL18" s="28">
        <v>0</v>
      </c>
      <c r="FM18" s="28">
        <v>0</v>
      </c>
      <c r="FN18" s="28">
        <v>0</v>
      </c>
      <c r="FO18" s="20" t="s">
        <v>149</v>
      </c>
      <c r="FP18" s="20" t="s">
        <v>149</v>
      </c>
      <c r="FQ18" s="28">
        <v>0</v>
      </c>
      <c r="FR18" s="20" t="s">
        <v>149</v>
      </c>
      <c r="FS18" s="28">
        <v>0</v>
      </c>
      <c r="FT18" s="20" t="s">
        <v>149</v>
      </c>
      <c r="FU18" s="28">
        <v>0</v>
      </c>
      <c r="FV18" s="28">
        <v>0</v>
      </c>
      <c r="FW18" s="28">
        <v>0</v>
      </c>
      <c r="FX18" s="20" t="s">
        <v>149</v>
      </c>
      <c r="FY18" s="20" t="s">
        <v>149</v>
      </c>
      <c r="FZ18" s="28">
        <v>0</v>
      </c>
      <c r="GA18" s="20" t="s">
        <v>149</v>
      </c>
      <c r="GB18" s="20" t="s">
        <v>149</v>
      </c>
      <c r="GC18" s="20" t="s">
        <v>149</v>
      </c>
      <c r="GD18" s="28">
        <v>0</v>
      </c>
      <c r="GE18" s="28" t="s">
        <v>110</v>
      </c>
      <c r="GF18" s="20" t="s">
        <v>149</v>
      </c>
      <c r="GG18" s="28">
        <v>0</v>
      </c>
      <c r="GH18" s="28">
        <v>0</v>
      </c>
      <c r="GI18" s="20" t="s">
        <v>149</v>
      </c>
      <c r="GJ18" s="28">
        <v>0</v>
      </c>
      <c r="GK18" s="28">
        <v>0</v>
      </c>
      <c r="GL18" s="28">
        <v>0</v>
      </c>
      <c r="GM18" s="28">
        <v>0</v>
      </c>
      <c r="GN18" s="28">
        <v>0</v>
      </c>
      <c r="GO18" s="28">
        <v>0</v>
      </c>
      <c r="GP18" s="28" t="s">
        <v>69</v>
      </c>
      <c r="GQ18" s="28">
        <v>95090</v>
      </c>
      <c r="GR18" s="28" t="s">
        <v>69</v>
      </c>
      <c r="GS18" s="28">
        <v>0</v>
      </c>
      <c r="GT18" s="28">
        <v>0</v>
      </c>
      <c r="GU18" s="28">
        <v>0</v>
      </c>
      <c r="GV18" s="28">
        <v>0</v>
      </c>
      <c r="GW18" s="28">
        <v>0</v>
      </c>
      <c r="GX18" s="28">
        <v>22411651</v>
      </c>
      <c r="GY18" s="28">
        <v>0</v>
      </c>
      <c r="GZ18" s="28" t="s">
        <v>69</v>
      </c>
      <c r="HA18" s="28">
        <v>0</v>
      </c>
      <c r="HB18" s="28">
        <v>0</v>
      </c>
      <c r="HC18" s="28">
        <v>0</v>
      </c>
      <c r="HD18" s="28" t="s">
        <v>69</v>
      </c>
      <c r="HE18" s="28" t="s">
        <v>69</v>
      </c>
      <c r="HF18" s="28">
        <v>0</v>
      </c>
      <c r="HG18" s="28">
        <v>0</v>
      </c>
      <c r="HH18" s="28">
        <v>0</v>
      </c>
      <c r="HI18" s="28">
        <v>0</v>
      </c>
      <c r="HJ18" s="28">
        <v>0</v>
      </c>
      <c r="HK18" s="28">
        <v>0</v>
      </c>
      <c r="HL18" s="28">
        <v>0</v>
      </c>
      <c r="HM18" s="28">
        <v>0</v>
      </c>
      <c r="HN18" s="28">
        <v>0</v>
      </c>
      <c r="HO18" s="28">
        <v>0</v>
      </c>
      <c r="HP18" s="28">
        <v>0</v>
      </c>
      <c r="HQ18" s="28">
        <v>0</v>
      </c>
    </row>
    <row r="19" spans="1:225" ht="17.25" customHeight="1">
      <c r="A19" s="103"/>
      <c r="B19" s="24" t="s">
        <v>89</v>
      </c>
      <c r="C19" s="21" t="s">
        <v>90</v>
      </c>
      <c r="D19" s="28">
        <v>0</v>
      </c>
      <c r="E19" s="28">
        <v>0</v>
      </c>
      <c r="F19" s="28">
        <v>0</v>
      </c>
      <c r="G19" s="28">
        <v>0</v>
      </c>
      <c r="H19" s="28">
        <v>362596</v>
      </c>
      <c r="I19" s="28">
        <v>0</v>
      </c>
      <c r="J19" s="28">
        <v>0</v>
      </c>
      <c r="K19" s="28" t="s">
        <v>110</v>
      </c>
      <c r="L19" s="28">
        <v>0</v>
      </c>
      <c r="M19" s="28" t="s">
        <v>148</v>
      </c>
      <c r="N19" s="28" t="s">
        <v>110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 t="s">
        <v>110</v>
      </c>
      <c r="V19" s="28">
        <v>0</v>
      </c>
      <c r="W19" s="28" t="s">
        <v>148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 t="s">
        <v>128</v>
      </c>
      <c r="AO19" s="28">
        <v>0</v>
      </c>
      <c r="AP19" s="28">
        <v>0</v>
      </c>
      <c r="AQ19" s="28">
        <v>0</v>
      </c>
      <c r="AR19" s="28" t="s">
        <v>110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 t="s">
        <v>128</v>
      </c>
      <c r="AZ19" s="28">
        <v>0</v>
      </c>
      <c r="BA19" s="28">
        <v>0</v>
      </c>
      <c r="BB19" s="28">
        <v>0</v>
      </c>
      <c r="BC19" s="28">
        <v>0</v>
      </c>
      <c r="BD19" s="28" t="s">
        <v>128</v>
      </c>
      <c r="BE19" s="28" t="s">
        <v>148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108545510</v>
      </c>
      <c r="BM19" s="28">
        <v>0</v>
      </c>
      <c r="BN19" s="28">
        <v>0</v>
      </c>
      <c r="BO19" s="28">
        <v>0</v>
      </c>
      <c r="BP19" s="28">
        <v>0</v>
      </c>
      <c r="BQ19" s="28" t="s">
        <v>110</v>
      </c>
      <c r="BR19" s="28" t="s">
        <v>128</v>
      </c>
      <c r="BS19" s="28">
        <v>0</v>
      </c>
      <c r="BT19" s="28">
        <v>0</v>
      </c>
      <c r="BU19" s="28">
        <v>0</v>
      </c>
      <c r="BV19" s="28">
        <v>27288572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28739061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 t="s">
        <v>163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 t="s">
        <v>110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 t="s">
        <v>163</v>
      </c>
      <c r="DK19" s="28">
        <v>0</v>
      </c>
      <c r="DL19" s="28">
        <v>0</v>
      </c>
      <c r="DM19" s="28">
        <v>0</v>
      </c>
      <c r="DN19" s="28">
        <v>0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>
        <v>0</v>
      </c>
      <c r="DX19" s="28">
        <v>0</v>
      </c>
      <c r="DY19" s="28">
        <v>0</v>
      </c>
      <c r="DZ19" s="28">
        <v>0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v>0</v>
      </c>
      <c r="EG19" s="28">
        <v>0</v>
      </c>
      <c r="EH19" s="28">
        <v>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111221774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0</v>
      </c>
      <c r="EU19" s="28">
        <v>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>
        <v>0</v>
      </c>
      <c r="FC19" s="28">
        <v>0</v>
      </c>
      <c r="FD19" s="28">
        <v>0</v>
      </c>
      <c r="FE19" s="28">
        <v>100883663</v>
      </c>
      <c r="FF19" s="28">
        <v>0</v>
      </c>
      <c r="FG19" s="28">
        <v>0</v>
      </c>
      <c r="FH19" s="28" t="s">
        <v>163</v>
      </c>
      <c r="FI19" s="28">
        <v>0</v>
      </c>
      <c r="FJ19" s="28">
        <v>0</v>
      </c>
      <c r="FK19" s="28">
        <v>0</v>
      </c>
      <c r="FL19" s="28">
        <v>0</v>
      </c>
      <c r="FM19" s="28">
        <v>0</v>
      </c>
      <c r="FN19" s="28">
        <v>0</v>
      </c>
      <c r="FO19" s="20" t="s">
        <v>149</v>
      </c>
      <c r="FP19" s="20" t="s">
        <v>149</v>
      </c>
      <c r="FQ19" s="28">
        <v>0</v>
      </c>
      <c r="FR19" s="20" t="s">
        <v>149</v>
      </c>
      <c r="FS19" s="28">
        <v>0</v>
      </c>
      <c r="FT19" s="20" t="s">
        <v>149</v>
      </c>
      <c r="FU19" s="28">
        <v>0</v>
      </c>
      <c r="FV19" s="28">
        <v>0</v>
      </c>
      <c r="FW19" s="28">
        <v>0</v>
      </c>
      <c r="FX19" s="20" t="s">
        <v>149</v>
      </c>
      <c r="FY19" s="20" t="s">
        <v>149</v>
      </c>
      <c r="FZ19" s="28">
        <v>0</v>
      </c>
      <c r="GA19" s="20" t="s">
        <v>149</v>
      </c>
      <c r="GB19" s="20" t="s">
        <v>149</v>
      </c>
      <c r="GC19" s="20" t="s">
        <v>149</v>
      </c>
      <c r="GD19" s="28">
        <v>0</v>
      </c>
      <c r="GE19" s="28" t="s">
        <v>110</v>
      </c>
      <c r="GF19" s="20" t="s">
        <v>149</v>
      </c>
      <c r="GG19" s="28">
        <v>155430453</v>
      </c>
      <c r="GH19" s="28">
        <v>133473944</v>
      </c>
      <c r="GI19" s="20" t="s">
        <v>149</v>
      </c>
      <c r="GJ19" s="28">
        <v>0</v>
      </c>
      <c r="GK19" s="28">
        <v>0</v>
      </c>
      <c r="GL19" s="28">
        <v>71081955</v>
      </c>
      <c r="GM19" s="28">
        <v>0</v>
      </c>
      <c r="GN19" s="28">
        <v>0</v>
      </c>
      <c r="GO19" s="28">
        <v>0</v>
      </c>
      <c r="GP19" s="28" t="s">
        <v>69</v>
      </c>
      <c r="GQ19" s="28">
        <v>0</v>
      </c>
      <c r="GR19" s="28" t="s">
        <v>69</v>
      </c>
      <c r="GS19" s="28">
        <v>0</v>
      </c>
      <c r="GT19" s="28">
        <v>0</v>
      </c>
      <c r="GU19" s="28">
        <v>0</v>
      </c>
      <c r="GV19" s="28">
        <v>0</v>
      </c>
      <c r="GW19" s="28">
        <v>0</v>
      </c>
      <c r="GX19" s="28">
        <v>0</v>
      </c>
      <c r="GY19" s="28">
        <v>0</v>
      </c>
      <c r="GZ19" s="28" t="s">
        <v>69</v>
      </c>
      <c r="HA19" s="28">
        <v>0</v>
      </c>
      <c r="HB19" s="28">
        <v>0</v>
      </c>
      <c r="HC19" s="28">
        <v>0</v>
      </c>
      <c r="HD19" s="28" t="s">
        <v>69</v>
      </c>
      <c r="HE19" s="28" t="s">
        <v>69</v>
      </c>
      <c r="HF19" s="28">
        <v>0</v>
      </c>
      <c r="HG19" s="28">
        <v>0</v>
      </c>
      <c r="HH19" s="28">
        <v>0</v>
      </c>
      <c r="HI19" s="28">
        <v>0</v>
      </c>
      <c r="HJ19" s="28">
        <v>0</v>
      </c>
      <c r="HK19" s="28">
        <v>0</v>
      </c>
      <c r="HL19" s="28">
        <v>0</v>
      </c>
      <c r="HM19" s="28">
        <v>0</v>
      </c>
      <c r="HN19" s="28">
        <v>0</v>
      </c>
      <c r="HO19" s="28">
        <v>0</v>
      </c>
      <c r="HP19" s="28">
        <v>0</v>
      </c>
      <c r="HQ19" s="28">
        <v>0</v>
      </c>
    </row>
    <row r="20" spans="1:225" ht="17.25" customHeight="1">
      <c r="A20" s="103"/>
      <c r="B20" s="24" t="s">
        <v>91</v>
      </c>
      <c r="C20" s="21" t="s">
        <v>92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 t="s">
        <v>110</v>
      </c>
      <c r="L20" s="28">
        <v>0</v>
      </c>
      <c r="M20" s="28" t="s">
        <v>148</v>
      </c>
      <c r="N20" s="28" t="s">
        <v>110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 t="s">
        <v>110</v>
      </c>
      <c r="V20" s="28">
        <v>0</v>
      </c>
      <c r="W20" s="28" t="s">
        <v>148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f>1054661+165842362</f>
        <v>166897023</v>
      </c>
      <c r="AJ20" s="28">
        <v>0</v>
      </c>
      <c r="AK20" s="28">
        <v>0</v>
      </c>
      <c r="AL20" s="28">
        <v>0</v>
      </c>
      <c r="AM20" s="28">
        <v>0</v>
      </c>
      <c r="AN20" s="28" t="s">
        <v>128</v>
      </c>
      <c r="AO20" s="28">
        <v>0</v>
      </c>
      <c r="AP20" s="28">
        <v>0</v>
      </c>
      <c r="AQ20" s="28">
        <v>0</v>
      </c>
      <c r="AR20" s="28" t="s">
        <v>110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 t="s">
        <v>128</v>
      </c>
      <c r="AZ20" s="28">
        <v>12969021</v>
      </c>
      <c r="BA20" s="28">
        <v>0</v>
      </c>
      <c r="BB20" s="28">
        <v>0</v>
      </c>
      <c r="BC20" s="28">
        <v>0</v>
      </c>
      <c r="BD20" s="28" t="s">
        <v>128</v>
      </c>
      <c r="BE20" s="28" t="s">
        <v>148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 t="s">
        <v>110</v>
      </c>
      <c r="BR20" s="28" t="s">
        <v>128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 t="s">
        <v>163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 t="s">
        <v>110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>
        <v>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 t="s">
        <v>163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65174840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 t="s">
        <v>163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0" t="s">
        <v>149</v>
      </c>
      <c r="FP20" s="20" t="s">
        <v>149</v>
      </c>
      <c r="FQ20" s="28">
        <v>0</v>
      </c>
      <c r="FR20" s="20" t="s">
        <v>149</v>
      </c>
      <c r="FS20" s="28">
        <v>0</v>
      </c>
      <c r="FT20" s="20" t="s">
        <v>149</v>
      </c>
      <c r="FU20" s="28">
        <v>5658654</v>
      </c>
      <c r="FV20" s="28">
        <v>0</v>
      </c>
      <c r="FW20" s="28">
        <v>0</v>
      </c>
      <c r="FX20" s="20" t="s">
        <v>149</v>
      </c>
      <c r="FY20" s="20" t="s">
        <v>149</v>
      </c>
      <c r="FZ20" s="28">
        <v>0</v>
      </c>
      <c r="GA20" s="20" t="s">
        <v>149</v>
      </c>
      <c r="GB20" s="20" t="s">
        <v>149</v>
      </c>
      <c r="GC20" s="20" t="s">
        <v>149</v>
      </c>
      <c r="GD20" s="28">
        <v>0</v>
      </c>
      <c r="GE20" s="28" t="s">
        <v>110</v>
      </c>
      <c r="GF20" s="20" t="s">
        <v>149</v>
      </c>
      <c r="GG20" s="28">
        <v>0</v>
      </c>
      <c r="GH20" s="28">
        <v>0</v>
      </c>
      <c r="GI20" s="20" t="s">
        <v>149</v>
      </c>
      <c r="GJ20" s="28">
        <v>0</v>
      </c>
      <c r="GK20" s="28">
        <v>0</v>
      </c>
      <c r="GL20" s="28">
        <v>0</v>
      </c>
      <c r="GM20" s="28">
        <v>0</v>
      </c>
      <c r="GN20" s="28">
        <v>0</v>
      </c>
      <c r="GO20" s="28">
        <v>0</v>
      </c>
      <c r="GP20" s="28" t="s">
        <v>69</v>
      </c>
      <c r="GQ20" s="28">
        <v>0</v>
      </c>
      <c r="GR20" s="28" t="s">
        <v>69</v>
      </c>
      <c r="GS20" s="28">
        <v>0</v>
      </c>
      <c r="GT20" s="28">
        <v>0</v>
      </c>
      <c r="GU20" s="28">
        <v>0</v>
      </c>
      <c r="GV20" s="28">
        <v>0</v>
      </c>
      <c r="GW20" s="28">
        <v>0</v>
      </c>
      <c r="GX20" s="28">
        <v>0</v>
      </c>
      <c r="GY20" s="28">
        <v>0</v>
      </c>
      <c r="GZ20" s="28" t="s">
        <v>69</v>
      </c>
      <c r="HA20" s="28">
        <v>0</v>
      </c>
      <c r="HB20" s="28">
        <v>0</v>
      </c>
      <c r="HC20" s="28">
        <v>0</v>
      </c>
      <c r="HD20" s="28" t="s">
        <v>69</v>
      </c>
      <c r="HE20" s="28" t="s">
        <v>69</v>
      </c>
      <c r="HF20" s="28">
        <v>0</v>
      </c>
      <c r="HG20" s="28">
        <v>0</v>
      </c>
      <c r="HH20" s="28">
        <v>0</v>
      </c>
      <c r="HI20" s="28">
        <v>0</v>
      </c>
      <c r="HJ20" s="28">
        <v>0</v>
      </c>
      <c r="HK20" s="28">
        <v>0</v>
      </c>
      <c r="HL20" s="28">
        <v>0</v>
      </c>
      <c r="HM20" s="28">
        <v>0</v>
      </c>
      <c r="HN20" s="28">
        <v>0</v>
      </c>
      <c r="HO20" s="28">
        <v>0</v>
      </c>
      <c r="HP20" s="28">
        <v>0</v>
      </c>
      <c r="HQ20" s="28">
        <v>0</v>
      </c>
    </row>
    <row r="21" spans="1:225" ht="17.25" customHeight="1">
      <c r="A21" s="103"/>
      <c r="B21" s="24" t="s">
        <v>93</v>
      </c>
      <c r="C21" s="21" t="s">
        <v>48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 t="s">
        <v>110</v>
      </c>
      <c r="L21" s="28">
        <v>0</v>
      </c>
      <c r="M21" s="28" t="s">
        <v>148</v>
      </c>
      <c r="N21" s="28" t="s">
        <v>110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 t="s">
        <v>110</v>
      </c>
      <c r="V21" s="28">
        <v>0</v>
      </c>
      <c r="W21" s="28" t="s">
        <v>148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229478811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 t="s">
        <v>128</v>
      </c>
      <c r="AO21" s="28">
        <v>0</v>
      </c>
      <c r="AP21" s="28">
        <v>0</v>
      </c>
      <c r="AQ21" s="28">
        <v>0</v>
      </c>
      <c r="AR21" s="28" t="s">
        <v>110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 t="s">
        <v>128</v>
      </c>
      <c r="AZ21" s="28">
        <v>0</v>
      </c>
      <c r="BA21" s="28">
        <v>0</v>
      </c>
      <c r="BB21" s="28">
        <v>0</v>
      </c>
      <c r="BC21" s="28">
        <v>0</v>
      </c>
      <c r="BD21" s="28" t="s">
        <v>128</v>
      </c>
      <c r="BE21" s="28" t="s">
        <v>148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 t="s">
        <v>110</v>
      </c>
      <c r="BR21" s="28" t="s">
        <v>128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 t="s">
        <v>163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 t="s">
        <v>110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 t="s">
        <v>163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255233074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155058568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86476661</v>
      </c>
      <c r="FE21" s="28">
        <v>0</v>
      </c>
      <c r="FF21" s="28">
        <v>0</v>
      </c>
      <c r="FG21" s="28">
        <v>0</v>
      </c>
      <c r="FH21" s="28" t="s">
        <v>163</v>
      </c>
      <c r="FI21" s="28">
        <v>0</v>
      </c>
      <c r="FJ21" s="28">
        <v>0</v>
      </c>
      <c r="FK21" s="28">
        <v>0</v>
      </c>
      <c r="FL21" s="28">
        <v>0</v>
      </c>
      <c r="FM21" s="28">
        <v>0</v>
      </c>
      <c r="FN21" s="28">
        <v>0</v>
      </c>
      <c r="FO21" s="20" t="s">
        <v>149</v>
      </c>
      <c r="FP21" s="20" t="s">
        <v>149</v>
      </c>
      <c r="FQ21" s="28">
        <v>0</v>
      </c>
      <c r="FR21" s="20" t="s">
        <v>149</v>
      </c>
      <c r="FS21" s="28">
        <v>0</v>
      </c>
      <c r="FT21" s="20" t="s">
        <v>149</v>
      </c>
      <c r="FU21" s="28">
        <v>0</v>
      </c>
      <c r="FV21" s="28">
        <v>0</v>
      </c>
      <c r="FW21" s="28">
        <v>0</v>
      </c>
      <c r="FX21" s="20" t="s">
        <v>149</v>
      </c>
      <c r="FY21" s="20" t="s">
        <v>149</v>
      </c>
      <c r="FZ21" s="28">
        <v>0</v>
      </c>
      <c r="GA21" s="20" t="s">
        <v>149</v>
      </c>
      <c r="GB21" s="20" t="s">
        <v>149</v>
      </c>
      <c r="GC21" s="20" t="s">
        <v>149</v>
      </c>
      <c r="GD21" s="28">
        <v>0</v>
      </c>
      <c r="GE21" s="28" t="s">
        <v>110</v>
      </c>
      <c r="GF21" s="20" t="s">
        <v>149</v>
      </c>
      <c r="GG21" s="28">
        <v>0</v>
      </c>
      <c r="GH21" s="28">
        <v>0</v>
      </c>
      <c r="GI21" s="20" t="s">
        <v>149</v>
      </c>
      <c r="GJ21" s="28">
        <v>0</v>
      </c>
      <c r="GK21" s="28">
        <v>0</v>
      </c>
      <c r="GL21" s="28">
        <v>0</v>
      </c>
      <c r="GM21" s="28">
        <v>0</v>
      </c>
      <c r="GN21" s="28">
        <v>0</v>
      </c>
      <c r="GO21" s="28">
        <v>0</v>
      </c>
      <c r="GP21" s="28" t="s">
        <v>69</v>
      </c>
      <c r="GQ21" s="28">
        <v>0</v>
      </c>
      <c r="GR21" s="28" t="s">
        <v>69</v>
      </c>
      <c r="GS21" s="28">
        <v>0</v>
      </c>
      <c r="GT21" s="28">
        <v>0</v>
      </c>
      <c r="GU21" s="28">
        <v>0</v>
      </c>
      <c r="GV21" s="28">
        <v>0</v>
      </c>
      <c r="GW21" s="28">
        <v>0</v>
      </c>
      <c r="GX21" s="28">
        <v>0</v>
      </c>
      <c r="GY21" s="28">
        <v>0</v>
      </c>
      <c r="GZ21" s="28" t="s">
        <v>69</v>
      </c>
      <c r="HA21" s="28">
        <v>0</v>
      </c>
      <c r="HB21" s="28">
        <v>0</v>
      </c>
      <c r="HC21" s="28">
        <v>0</v>
      </c>
      <c r="HD21" s="28" t="s">
        <v>69</v>
      </c>
      <c r="HE21" s="28" t="s">
        <v>69</v>
      </c>
      <c r="HF21" s="28">
        <v>0</v>
      </c>
      <c r="HG21" s="28">
        <v>0</v>
      </c>
      <c r="HH21" s="28">
        <v>0</v>
      </c>
      <c r="HI21" s="28">
        <v>0</v>
      </c>
      <c r="HJ21" s="28">
        <v>0</v>
      </c>
      <c r="HK21" s="28">
        <v>0</v>
      </c>
      <c r="HL21" s="28">
        <v>0</v>
      </c>
      <c r="HM21" s="28">
        <v>0</v>
      </c>
      <c r="HN21" s="28">
        <v>0</v>
      </c>
      <c r="HO21" s="28">
        <v>0</v>
      </c>
      <c r="HP21" s="28">
        <v>0</v>
      </c>
      <c r="HQ21" s="28">
        <v>0</v>
      </c>
    </row>
    <row r="22" spans="1:225" ht="17.25" customHeight="1">
      <c r="A22" s="103"/>
      <c r="B22" s="24" t="s">
        <v>94</v>
      </c>
      <c r="C22" s="19" t="s">
        <v>49</v>
      </c>
      <c r="D22" s="28">
        <v>327367772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 t="s">
        <v>110</v>
      </c>
      <c r="L22" s="28">
        <v>0</v>
      </c>
      <c r="M22" s="28" t="s">
        <v>148</v>
      </c>
      <c r="N22" s="28" t="s">
        <v>110</v>
      </c>
      <c r="O22" s="28">
        <v>24553558</v>
      </c>
      <c r="P22" s="28">
        <v>0</v>
      </c>
      <c r="Q22" s="28">
        <v>0</v>
      </c>
      <c r="R22" s="28">
        <v>0</v>
      </c>
      <c r="S22" s="28">
        <v>108037095</v>
      </c>
      <c r="T22" s="28">
        <v>119284205</v>
      </c>
      <c r="U22" s="28" t="s">
        <v>110</v>
      </c>
      <c r="V22" s="28">
        <v>0</v>
      </c>
      <c r="W22" s="28" t="s">
        <v>148</v>
      </c>
      <c r="X22" s="28">
        <v>184149904</v>
      </c>
      <c r="Y22" s="28">
        <v>89000000</v>
      </c>
      <c r="Z22" s="28">
        <v>58155518</v>
      </c>
      <c r="AA22" s="28">
        <v>0</v>
      </c>
      <c r="AB22" s="28">
        <v>0</v>
      </c>
      <c r="AC22" s="28">
        <v>37915578</v>
      </c>
      <c r="AD22" s="28">
        <v>0</v>
      </c>
      <c r="AE22" s="28">
        <v>0</v>
      </c>
      <c r="AF22" s="28">
        <v>0</v>
      </c>
      <c r="AG22" s="28">
        <v>0</v>
      </c>
      <c r="AH22" s="28">
        <v>94964809</v>
      </c>
      <c r="AI22" s="28">
        <v>0</v>
      </c>
      <c r="AJ22" s="28">
        <v>432224330</v>
      </c>
      <c r="AK22" s="28">
        <v>247636381</v>
      </c>
      <c r="AL22" s="28">
        <v>0</v>
      </c>
      <c r="AM22" s="28">
        <v>30203023</v>
      </c>
      <c r="AN22" s="28" t="s">
        <v>128</v>
      </c>
      <c r="AO22" s="28">
        <v>0</v>
      </c>
      <c r="AP22" s="28">
        <v>0</v>
      </c>
      <c r="AQ22" s="28">
        <v>174518472</v>
      </c>
      <c r="AR22" s="28" t="s">
        <v>110</v>
      </c>
      <c r="AS22" s="28">
        <v>98777450</v>
      </c>
      <c r="AT22" s="28">
        <v>0</v>
      </c>
      <c r="AU22" s="28">
        <v>82944377</v>
      </c>
      <c r="AV22" s="28">
        <v>0</v>
      </c>
      <c r="AW22" s="28">
        <v>302383562</v>
      </c>
      <c r="AX22" s="28">
        <v>0</v>
      </c>
      <c r="AY22" s="28" t="s">
        <v>128</v>
      </c>
      <c r="AZ22" s="28">
        <v>0</v>
      </c>
      <c r="BA22" s="28">
        <v>0</v>
      </c>
      <c r="BB22" s="28">
        <v>633828013</v>
      </c>
      <c r="BC22" s="28">
        <v>0</v>
      </c>
      <c r="BD22" s="28" t="s">
        <v>128</v>
      </c>
      <c r="BE22" s="28" t="s">
        <v>148</v>
      </c>
      <c r="BF22" s="28">
        <v>0</v>
      </c>
      <c r="BG22" s="28">
        <v>0</v>
      </c>
      <c r="BH22" s="28">
        <v>266243437</v>
      </c>
      <c r="BI22" s="28">
        <v>24957810</v>
      </c>
      <c r="BJ22" s="28">
        <v>0</v>
      </c>
      <c r="BK22" s="28">
        <v>32912421</v>
      </c>
      <c r="BL22" s="28">
        <v>0</v>
      </c>
      <c r="BM22" s="28">
        <v>787355</v>
      </c>
      <c r="BN22" s="28">
        <v>0</v>
      </c>
      <c r="BO22" s="28">
        <v>0</v>
      </c>
      <c r="BP22" s="28">
        <v>37970551</v>
      </c>
      <c r="BQ22" s="28" t="s">
        <v>110</v>
      </c>
      <c r="BR22" s="28" t="s">
        <v>128</v>
      </c>
      <c r="BS22" s="28">
        <v>0</v>
      </c>
      <c r="BT22" s="28">
        <v>0</v>
      </c>
      <c r="BU22" s="28">
        <v>0</v>
      </c>
      <c r="BV22" s="28">
        <v>0</v>
      </c>
      <c r="BW22" s="28">
        <v>2663954</v>
      </c>
      <c r="BX22" s="28">
        <v>0</v>
      </c>
      <c r="BY22" s="28">
        <v>0</v>
      </c>
      <c r="BZ22" s="28">
        <v>28464216</v>
      </c>
      <c r="CA22" s="28">
        <v>0</v>
      </c>
      <c r="CB22" s="28">
        <v>0</v>
      </c>
      <c r="CC22" s="28">
        <v>2890500</v>
      </c>
      <c r="CD22" s="28">
        <v>208764824</v>
      </c>
      <c r="CE22" s="28">
        <v>0</v>
      </c>
      <c r="CF22" s="28">
        <v>25879381</v>
      </c>
      <c r="CG22" s="28">
        <v>0</v>
      </c>
      <c r="CH22" s="28">
        <v>0</v>
      </c>
      <c r="CI22" s="28">
        <v>0</v>
      </c>
      <c r="CJ22" s="28" t="s">
        <v>163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 t="s">
        <v>110</v>
      </c>
      <c r="CS22" s="28">
        <v>0</v>
      </c>
      <c r="CT22" s="28">
        <v>0</v>
      </c>
      <c r="CU22" s="28">
        <v>0</v>
      </c>
      <c r="CV22" s="28">
        <v>0</v>
      </c>
      <c r="CW22" s="28">
        <v>52227109</v>
      </c>
      <c r="CX22" s="28">
        <v>0</v>
      </c>
      <c r="CY22" s="28">
        <v>148361170</v>
      </c>
      <c r="CZ22" s="28">
        <v>0</v>
      </c>
      <c r="DA22" s="28">
        <v>0</v>
      </c>
      <c r="DB22" s="28">
        <v>0</v>
      </c>
      <c r="DC22" s="28">
        <v>0</v>
      </c>
      <c r="DD22" s="28">
        <v>33780325</v>
      </c>
      <c r="DE22" s="28">
        <v>0</v>
      </c>
      <c r="DF22" s="28">
        <v>0</v>
      </c>
      <c r="DG22" s="28">
        <v>27386040</v>
      </c>
      <c r="DH22" s="28">
        <v>0</v>
      </c>
      <c r="DI22" s="28">
        <v>0</v>
      </c>
      <c r="DJ22" s="28" t="s">
        <v>163</v>
      </c>
      <c r="DK22" s="28">
        <v>40878500</v>
      </c>
      <c r="DL22" s="28">
        <v>0</v>
      </c>
      <c r="DM22" s="28">
        <v>347905378</v>
      </c>
      <c r="DN22" s="28">
        <v>85518834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29215855</v>
      </c>
      <c r="DV22" s="28">
        <v>0</v>
      </c>
      <c r="DW22" s="28">
        <v>0</v>
      </c>
      <c r="DX22" s="28">
        <v>166034260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7300369</v>
      </c>
      <c r="EI22" s="28">
        <v>0</v>
      </c>
      <c r="EJ22" s="28">
        <v>0</v>
      </c>
      <c r="EK22" s="28">
        <v>0</v>
      </c>
      <c r="EL22" s="28">
        <v>0</v>
      </c>
      <c r="EM22" s="28">
        <v>0</v>
      </c>
      <c r="EN22" s="28">
        <v>0</v>
      </c>
      <c r="EO22" s="28">
        <v>0</v>
      </c>
      <c r="EP22" s="28">
        <v>206995300</v>
      </c>
      <c r="EQ22" s="28">
        <v>0</v>
      </c>
      <c r="ER22" s="28">
        <v>0</v>
      </c>
      <c r="ES22" s="28">
        <v>0</v>
      </c>
      <c r="ET22" s="28">
        <v>62028798</v>
      </c>
      <c r="EU22" s="28">
        <v>0</v>
      </c>
      <c r="EV22" s="28">
        <v>310657554</v>
      </c>
      <c r="EW22" s="28">
        <v>50828863</v>
      </c>
      <c r="EX22" s="28">
        <v>0</v>
      </c>
      <c r="EY22" s="28">
        <v>40779039</v>
      </c>
      <c r="EZ22" s="28">
        <v>0</v>
      </c>
      <c r="FA22" s="28">
        <v>0</v>
      </c>
      <c r="FB22" s="28">
        <v>198027617</v>
      </c>
      <c r="FC22" s="28">
        <v>0</v>
      </c>
      <c r="FD22" s="28">
        <v>0</v>
      </c>
      <c r="FE22" s="28">
        <v>0</v>
      </c>
      <c r="FF22" s="28">
        <v>150066765</v>
      </c>
      <c r="FG22" s="28">
        <v>0</v>
      </c>
      <c r="FH22" s="28" t="s">
        <v>163</v>
      </c>
      <c r="FI22" s="28">
        <v>0</v>
      </c>
      <c r="FJ22" s="28">
        <v>49041384</v>
      </c>
      <c r="FK22" s="28">
        <v>0</v>
      </c>
      <c r="FL22" s="28">
        <v>89104935</v>
      </c>
      <c r="FM22" s="28">
        <v>25972221</v>
      </c>
      <c r="FN22" s="28">
        <v>0</v>
      </c>
      <c r="FO22" s="20" t="s">
        <v>149</v>
      </c>
      <c r="FP22" s="20" t="s">
        <v>149</v>
      </c>
      <c r="FQ22" s="28">
        <v>0</v>
      </c>
      <c r="FR22" s="20" t="s">
        <v>149</v>
      </c>
      <c r="FS22" s="28">
        <v>330885000</v>
      </c>
      <c r="FT22" s="20" t="s">
        <v>149</v>
      </c>
      <c r="FU22" s="28">
        <v>416918248</v>
      </c>
      <c r="FV22" s="28">
        <v>0</v>
      </c>
      <c r="FW22" s="28">
        <v>145569044</v>
      </c>
      <c r="FX22" s="20" t="s">
        <v>149</v>
      </c>
      <c r="FY22" s="20" t="s">
        <v>149</v>
      </c>
      <c r="FZ22" s="28">
        <v>195389450</v>
      </c>
      <c r="GA22" s="20" t="s">
        <v>149</v>
      </c>
      <c r="GB22" s="20" t="s">
        <v>149</v>
      </c>
      <c r="GC22" s="20" t="s">
        <v>149</v>
      </c>
      <c r="GD22" s="28">
        <v>0</v>
      </c>
      <c r="GE22" s="28" t="s">
        <v>110</v>
      </c>
      <c r="GF22" s="20" t="s">
        <v>149</v>
      </c>
      <c r="GG22" s="28">
        <v>0</v>
      </c>
      <c r="GH22" s="28">
        <v>0</v>
      </c>
      <c r="GI22" s="20" t="s">
        <v>149</v>
      </c>
      <c r="GJ22" s="28">
        <v>25342767</v>
      </c>
      <c r="GK22" s="28">
        <v>0</v>
      </c>
      <c r="GL22" s="28">
        <v>2926431</v>
      </c>
      <c r="GM22" s="28">
        <v>5473200</v>
      </c>
      <c r="GN22" s="28">
        <v>0</v>
      </c>
      <c r="GO22" s="28">
        <v>0</v>
      </c>
      <c r="GP22" s="28" t="s">
        <v>69</v>
      </c>
      <c r="GQ22" s="28">
        <v>0</v>
      </c>
      <c r="GR22" s="28" t="s">
        <v>69</v>
      </c>
      <c r="GS22" s="28">
        <v>1333765</v>
      </c>
      <c r="GT22" s="28">
        <v>0</v>
      </c>
      <c r="GU22" s="28">
        <v>6756323</v>
      </c>
      <c r="GV22" s="28">
        <v>0</v>
      </c>
      <c r="GW22" s="28">
        <v>0</v>
      </c>
      <c r="GX22" s="28">
        <v>117237904</v>
      </c>
      <c r="GY22" s="28">
        <v>0</v>
      </c>
      <c r="GZ22" s="28" t="s">
        <v>69</v>
      </c>
      <c r="HA22" s="28">
        <v>72783829</v>
      </c>
      <c r="HB22" s="28">
        <v>0</v>
      </c>
      <c r="HC22" s="28">
        <v>0</v>
      </c>
      <c r="HD22" s="28" t="s">
        <v>69</v>
      </c>
      <c r="HE22" s="28" t="s">
        <v>69</v>
      </c>
      <c r="HF22" s="28">
        <v>0</v>
      </c>
      <c r="HG22" s="28">
        <v>0</v>
      </c>
      <c r="HH22" s="28">
        <v>0</v>
      </c>
      <c r="HI22" s="28">
        <v>0</v>
      </c>
      <c r="HJ22" s="28">
        <v>0</v>
      </c>
      <c r="HK22" s="28">
        <v>0</v>
      </c>
      <c r="HL22" s="28">
        <v>0</v>
      </c>
      <c r="HM22" s="28">
        <v>99750000</v>
      </c>
      <c r="HN22" s="28">
        <v>0</v>
      </c>
      <c r="HO22" s="28">
        <v>0</v>
      </c>
      <c r="HP22" s="28">
        <v>0</v>
      </c>
      <c r="HQ22" s="28">
        <v>0</v>
      </c>
    </row>
    <row r="23" spans="1:225" ht="17.25" customHeight="1">
      <c r="A23" s="103"/>
      <c r="B23" s="24" t="s">
        <v>95</v>
      </c>
      <c r="C23" s="21" t="s">
        <v>50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 t="s">
        <v>110</v>
      </c>
      <c r="L23" s="28">
        <v>0</v>
      </c>
      <c r="M23" s="28" t="s">
        <v>148</v>
      </c>
      <c r="N23" s="28" t="s">
        <v>110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109284205</v>
      </c>
      <c r="U23" s="28" t="s">
        <v>110</v>
      </c>
      <c r="V23" s="28">
        <v>0</v>
      </c>
      <c r="W23" s="28" t="s">
        <v>148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432224330</v>
      </c>
      <c r="AK23" s="28">
        <v>0</v>
      </c>
      <c r="AL23" s="28">
        <v>0</v>
      </c>
      <c r="AM23" s="28">
        <v>0</v>
      </c>
      <c r="AN23" s="28" t="s">
        <v>128</v>
      </c>
      <c r="AO23" s="28">
        <v>0</v>
      </c>
      <c r="AP23" s="28">
        <v>0</v>
      </c>
      <c r="AQ23" s="28">
        <v>0</v>
      </c>
      <c r="AR23" s="28" t="s">
        <v>110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 t="s">
        <v>128</v>
      </c>
      <c r="AZ23" s="28">
        <v>0</v>
      </c>
      <c r="BA23" s="28">
        <v>0</v>
      </c>
      <c r="BB23" s="28">
        <v>633828013</v>
      </c>
      <c r="BC23" s="28">
        <v>0</v>
      </c>
      <c r="BD23" s="28" t="s">
        <v>128</v>
      </c>
      <c r="BE23" s="28" t="s">
        <v>148</v>
      </c>
      <c r="BF23" s="28">
        <v>0</v>
      </c>
      <c r="BG23" s="28">
        <v>0</v>
      </c>
      <c r="BH23" s="28">
        <v>0</v>
      </c>
      <c r="BI23" s="28">
        <v>24957810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37970551</v>
      </c>
      <c r="BQ23" s="28" t="s">
        <v>110</v>
      </c>
      <c r="BR23" s="28" t="s">
        <v>128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208764824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 t="s">
        <v>163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0</v>
      </c>
      <c r="CR23" s="28" t="s">
        <v>110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>
        <v>0</v>
      </c>
      <c r="DA23" s="28">
        <v>0</v>
      </c>
      <c r="DB23" s="28">
        <v>0</v>
      </c>
      <c r="DC23" s="28">
        <v>0</v>
      </c>
      <c r="DD23" s="28">
        <v>0</v>
      </c>
      <c r="DE23" s="28">
        <v>0</v>
      </c>
      <c r="DF23" s="28">
        <v>0</v>
      </c>
      <c r="DG23" s="28">
        <v>0</v>
      </c>
      <c r="DH23" s="28">
        <v>0</v>
      </c>
      <c r="DI23" s="28">
        <v>0</v>
      </c>
      <c r="DJ23" s="28" t="s">
        <v>163</v>
      </c>
      <c r="DK23" s="28">
        <v>0</v>
      </c>
      <c r="DL23" s="28">
        <v>0</v>
      </c>
      <c r="DM23" s="28">
        <v>0</v>
      </c>
      <c r="DN23" s="28">
        <v>85518834</v>
      </c>
      <c r="DO23" s="28">
        <v>0</v>
      </c>
      <c r="DP23" s="28">
        <v>0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>
        <v>0</v>
      </c>
      <c r="DY23" s="28">
        <v>0</v>
      </c>
      <c r="DZ23" s="28">
        <v>0</v>
      </c>
      <c r="EA23" s="28">
        <v>0</v>
      </c>
      <c r="EB23" s="28">
        <v>0</v>
      </c>
      <c r="EC23" s="28">
        <v>0</v>
      </c>
      <c r="ED23" s="28">
        <v>0</v>
      </c>
      <c r="EE23" s="28">
        <v>0</v>
      </c>
      <c r="EF23" s="28">
        <v>0</v>
      </c>
      <c r="EG23" s="28">
        <v>0</v>
      </c>
      <c r="EH23" s="28">
        <v>0</v>
      </c>
      <c r="EI23" s="28">
        <v>0</v>
      </c>
      <c r="EJ23" s="28">
        <v>0</v>
      </c>
      <c r="EK23" s="28">
        <v>0</v>
      </c>
      <c r="EL23" s="28">
        <v>0</v>
      </c>
      <c r="EM23" s="28">
        <v>0</v>
      </c>
      <c r="EN23" s="28">
        <v>0</v>
      </c>
      <c r="EO23" s="28">
        <v>0</v>
      </c>
      <c r="EP23" s="28">
        <v>0</v>
      </c>
      <c r="EQ23" s="28">
        <v>0</v>
      </c>
      <c r="ER23" s="28">
        <v>0</v>
      </c>
      <c r="ES23" s="28">
        <v>0</v>
      </c>
      <c r="ET23" s="28">
        <v>0</v>
      </c>
      <c r="EU23" s="28">
        <v>0</v>
      </c>
      <c r="EV23" s="28">
        <v>0</v>
      </c>
      <c r="EW23" s="28">
        <v>0</v>
      </c>
      <c r="EX23" s="28">
        <v>0</v>
      </c>
      <c r="EY23" s="28">
        <v>0</v>
      </c>
      <c r="EZ23" s="28">
        <v>0</v>
      </c>
      <c r="FA23" s="28">
        <v>0</v>
      </c>
      <c r="FB23" s="28">
        <v>0</v>
      </c>
      <c r="FC23" s="28">
        <v>0</v>
      </c>
      <c r="FD23" s="28">
        <v>0</v>
      </c>
      <c r="FE23" s="28">
        <v>0</v>
      </c>
      <c r="FF23" s="28">
        <v>0</v>
      </c>
      <c r="FG23" s="28">
        <v>0</v>
      </c>
      <c r="FH23" s="28" t="s">
        <v>163</v>
      </c>
      <c r="FI23" s="28">
        <v>0</v>
      </c>
      <c r="FJ23" s="28">
        <v>0</v>
      </c>
      <c r="FK23" s="28">
        <v>0</v>
      </c>
      <c r="FL23" s="28">
        <v>0</v>
      </c>
      <c r="FM23" s="28">
        <v>0</v>
      </c>
      <c r="FN23" s="28">
        <v>0</v>
      </c>
      <c r="FO23" s="20" t="s">
        <v>149</v>
      </c>
      <c r="FP23" s="20" t="s">
        <v>149</v>
      </c>
      <c r="FQ23" s="28">
        <v>0</v>
      </c>
      <c r="FR23" s="20" t="s">
        <v>149</v>
      </c>
      <c r="FS23" s="28">
        <v>0</v>
      </c>
      <c r="FT23" s="20" t="s">
        <v>149</v>
      </c>
      <c r="FU23" s="28">
        <v>0</v>
      </c>
      <c r="FV23" s="28">
        <v>0</v>
      </c>
      <c r="FW23" s="28">
        <v>0</v>
      </c>
      <c r="FX23" s="20" t="s">
        <v>149</v>
      </c>
      <c r="FY23" s="20" t="s">
        <v>149</v>
      </c>
      <c r="FZ23" s="28">
        <v>0</v>
      </c>
      <c r="GA23" s="20" t="s">
        <v>149</v>
      </c>
      <c r="GB23" s="20" t="s">
        <v>149</v>
      </c>
      <c r="GC23" s="20" t="s">
        <v>149</v>
      </c>
      <c r="GD23" s="28">
        <v>0</v>
      </c>
      <c r="GE23" s="28" t="s">
        <v>110</v>
      </c>
      <c r="GF23" s="20" t="s">
        <v>149</v>
      </c>
      <c r="GG23" s="28">
        <v>0</v>
      </c>
      <c r="GH23" s="28">
        <v>0</v>
      </c>
      <c r="GI23" s="20" t="s">
        <v>149</v>
      </c>
      <c r="GJ23" s="28">
        <v>0</v>
      </c>
      <c r="GK23" s="28">
        <v>0</v>
      </c>
      <c r="GL23" s="28">
        <v>0</v>
      </c>
      <c r="GM23" s="28">
        <v>0</v>
      </c>
      <c r="GN23" s="28">
        <v>0</v>
      </c>
      <c r="GO23" s="28">
        <v>0</v>
      </c>
      <c r="GP23" s="28" t="s">
        <v>69</v>
      </c>
      <c r="GQ23" s="28">
        <v>0</v>
      </c>
      <c r="GR23" s="28" t="s">
        <v>69</v>
      </c>
      <c r="GS23" s="28">
        <v>0</v>
      </c>
      <c r="GT23" s="28">
        <v>0</v>
      </c>
      <c r="GU23" s="28">
        <v>6756323</v>
      </c>
      <c r="GV23" s="28">
        <v>0</v>
      </c>
      <c r="GW23" s="28">
        <v>0</v>
      </c>
      <c r="GX23" s="28">
        <v>0</v>
      </c>
      <c r="GY23" s="28">
        <v>0</v>
      </c>
      <c r="GZ23" s="28" t="s">
        <v>69</v>
      </c>
      <c r="HA23" s="28">
        <v>0</v>
      </c>
      <c r="HB23" s="28">
        <v>0</v>
      </c>
      <c r="HC23" s="28">
        <v>0</v>
      </c>
      <c r="HD23" s="28" t="s">
        <v>69</v>
      </c>
      <c r="HE23" s="28" t="s">
        <v>69</v>
      </c>
      <c r="HF23" s="28">
        <v>0</v>
      </c>
      <c r="HG23" s="28">
        <v>0</v>
      </c>
      <c r="HH23" s="28">
        <v>0</v>
      </c>
      <c r="HI23" s="28">
        <v>0</v>
      </c>
      <c r="HJ23" s="28">
        <v>0</v>
      </c>
      <c r="HK23" s="28">
        <v>0</v>
      </c>
      <c r="HL23" s="28">
        <v>0</v>
      </c>
      <c r="HM23" s="28">
        <v>0</v>
      </c>
      <c r="HN23" s="28">
        <v>0</v>
      </c>
      <c r="HO23" s="28">
        <v>0</v>
      </c>
      <c r="HP23" s="28">
        <v>0</v>
      </c>
      <c r="HQ23" s="28">
        <v>0</v>
      </c>
    </row>
    <row r="24" spans="1:225" ht="17.25" customHeight="1">
      <c r="A24" s="103"/>
      <c r="B24" s="24" t="s">
        <v>96</v>
      </c>
      <c r="C24" s="21" t="s">
        <v>51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 t="s">
        <v>110</v>
      </c>
      <c r="L24" s="28">
        <v>0</v>
      </c>
      <c r="M24" s="28" t="s">
        <v>148</v>
      </c>
      <c r="N24" s="28" t="s">
        <v>110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 t="s">
        <v>110</v>
      </c>
      <c r="V24" s="28">
        <v>0</v>
      </c>
      <c r="W24" s="28" t="s">
        <v>148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 t="s">
        <v>128</v>
      </c>
      <c r="AO24" s="28">
        <v>0</v>
      </c>
      <c r="AP24" s="28">
        <v>0</v>
      </c>
      <c r="AQ24" s="28">
        <v>0</v>
      </c>
      <c r="AR24" s="28" t="s">
        <v>110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 t="s">
        <v>128</v>
      </c>
      <c r="AZ24" s="28">
        <v>0</v>
      </c>
      <c r="BA24" s="28">
        <v>0</v>
      </c>
      <c r="BB24" s="28">
        <v>0</v>
      </c>
      <c r="BC24" s="28">
        <v>0</v>
      </c>
      <c r="BD24" s="28" t="s">
        <v>128</v>
      </c>
      <c r="BE24" s="28" t="s">
        <v>148</v>
      </c>
      <c r="BF24" s="28">
        <v>0</v>
      </c>
      <c r="BG24" s="28">
        <v>0</v>
      </c>
      <c r="BH24" s="28">
        <v>256725437</v>
      </c>
      <c r="BI24" s="28">
        <v>0</v>
      </c>
      <c r="BJ24" s="28">
        <v>0</v>
      </c>
      <c r="BK24" s="28">
        <v>32912421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 t="s">
        <v>110</v>
      </c>
      <c r="BR24" s="28" t="s">
        <v>128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 t="s">
        <v>163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 t="s">
        <v>110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 t="s">
        <v>163</v>
      </c>
      <c r="DK24" s="28">
        <v>0</v>
      </c>
      <c r="DL24" s="28">
        <v>0</v>
      </c>
      <c r="DM24" s="28">
        <v>0</v>
      </c>
      <c r="DN24" s="28">
        <v>0</v>
      </c>
      <c r="DO24" s="28">
        <v>0</v>
      </c>
      <c r="DP24" s="28">
        <v>0</v>
      </c>
      <c r="DQ24" s="28">
        <v>0</v>
      </c>
      <c r="DR24" s="28">
        <v>0</v>
      </c>
      <c r="DS24" s="28">
        <v>0</v>
      </c>
      <c r="DT24" s="28">
        <v>0</v>
      </c>
      <c r="DU24" s="28">
        <v>0</v>
      </c>
      <c r="DV24" s="28">
        <v>0</v>
      </c>
      <c r="DW24" s="28">
        <v>0</v>
      </c>
      <c r="DX24" s="28">
        <v>0</v>
      </c>
      <c r="DY24" s="28">
        <v>0</v>
      </c>
      <c r="DZ24" s="28">
        <v>0</v>
      </c>
      <c r="EA24" s="28">
        <v>0</v>
      </c>
      <c r="EB24" s="28">
        <v>0</v>
      </c>
      <c r="EC24" s="28">
        <v>0</v>
      </c>
      <c r="ED24" s="28">
        <v>0</v>
      </c>
      <c r="EE24" s="28">
        <v>0</v>
      </c>
      <c r="EF24" s="28">
        <v>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62028798</v>
      </c>
      <c r="EU24" s="28">
        <v>0</v>
      </c>
      <c r="EV24" s="28">
        <v>0</v>
      </c>
      <c r="EW24" s="28">
        <v>35156565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0</v>
      </c>
      <c r="FE24" s="28">
        <v>0</v>
      </c>
      <c r="FF24" s="28">
        <v>0</v>
      </c>
      <c r="FG24" s="28">
        <v>0</v>
      </c>
      <c r="FH24" s="28" t="s">
        <v>163</v>
      </c>
      <c r="FI24" s="28">
        <v>0</v>
      </c>
      <c r="FJ24" s="28">
        <v>0</v>
      </c>
      <c r="FK24" s="28">
        <v>0</v>
      </c>
      <c r="FL24" s="28">
        <v>0</v>
      </c>
      <c r="FM24" s="28">
        <v>0</v>
      </c>
      <c r="FN24" s="28">
        <v>0</v>
      </c>
      <c r="FO24" s="20" t="s">
        <v>149</v>
      </c>
      <c r="FP24" s="20" t="s">
        <v>149</v>
      </c>
      <c r="FQ24" s="28">
        <v>0</v>
      </c>
      <c r="FR24" s="20" t="s">
        <v>149</v>
      </c>
      <c r="FS24" s="28">
        <v>0</v>
      </c>
      <c r="FT24" s="20" t="s">
        <v>149</v>
      </c>
      <c r="FU24" s="28">
        <v>0</v>
      </c>
      <c r="FV24" s="28">
        <v>0</v>
      </c>
      <c r="FW24" s="28">
        <v>0</v>
      </c>
      <c r="FX24" s="20" t="s">
        <v>149</v>
      </c>
      <c r="FY24" s="20" t="s">
        <v>149</v>
      </c>
      <c r="FZ24" s="28">
        <v>0</v>
      </c>
      <c r="GA24" s="20" t="s">
        <v>149</v>
      </c>
      <c r="GB24" s="20" t="s">
        <v>149</v>
      </c>
      <c r="GC24" s="20" t="s">
        <v>149</v>
      </c>
      <c r="GD24" s="28">
        <v>0</v>
      </c>
      <c r="GE24" s="28" t="s">
        <v>110</v>
      </c>
      <c r="GF24" s="20" t="s">
        <v>149</v>
      </c>
      <c r="GG24" s="28">
        <v>0</v>
      </c>
      <c r="GH24" s="28">
        <v>0</v>
      </c>
      <c r="GI24" s="20" t="s">
        <v>149</v>
      </c>
      <c r="GJ24" s="28">
        <v>0</v>
      </c>
      <c r="GK24" s="28">
        <v>0</v>
      </c>
      <c r="GL24" s="28">
        <v>0</v>
      </c>
      <c r="GM24" s="28">
        <v>0</v>
      </c>
      <c r="GN24" s="28">
        <v>0</v>
      </c>
      <c r="GO24" s="28">
        <v>0</v>
      </c>
      <c r="GP24" s="28" t="s">
        <v>69</v>
      </c>
      <c r="GQ24" s="28">
        <v>0</v>
      </c>
      <c r="GR24" s="28" t="s">
        <v>69</v>
      </c>
      <c r="GS24" s="28">
        <v>0</v>
      </c>
      <c r="GT24" s="28">
        <v>0</v>
      </c>
      <c r="GU24" s="28">
        <v>0</v>
      </c>
      <c r="GV24" s="28">
        <v>0</v>
      </c>
      <c r="GW24" s="28">
        <v>0</v>
      </c>
      <c r="GX24" s="28">
        <v>0</v>
      </c>
      <c r="GY24" s="28">
        <v>0</v>
      </c>
      <c r="GZ24" s="28" t="s">
        <v>69</v>
      </c>
      <c r="HA24" s="28">
        <v>0</v>
      </c>
      <c r="HB24" s="28">
        <v>0</v>
      </c>
      <c r="HC24" s="28">
        <v>0</v>
      </c>
      <c r="HD24" s="28" t="s">
        <v>69</v>
      </c>
      <c r="HE24" s="28" t="s">
        <v>69</v>
      </c>
      <c r="HF24" s="28">
        <v>0</v>
      </c>
      <c r="HG24" s="28">
        <v>0</v>
      </c>
      <c r="HH24" s="28">
        <v>0</v>
      </c>
      <c r="HI24" s="28">
        <v>0</v>
      </c>
      <c r="HJ24" s="28">
        <v>0</v>
      </c>
      <c r="HK24" s="28">
        <v>0</v>
      </c>
      <c r="HL24" s="28">
        <v>0</v>
      </c>
      <c r="HM24" s="28">
        <v>0</v>
      </c>
      <c r="HN24" s="28">
        <v>0</v>
      </c>
      <c r="HO24" s="28">
        <v>0</v>
      </c>
      <c r="HP24" s="28">
        <v>0</v>
      </c>
      <c r="HQ24" s="28">
        <v>0</v>
      </c>
    </row>
    <row r="25" spans="1:225" ht="17.25" customHeight="1">
      <c r="A25" s="103"/>
      <c r="B25" s="24" t="s">
        <v>97</v>
      </c>
      <c r="C25" s="21" t="s">
        <v>98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 t="s">
        <v>110</v>
      </c>
      <c r="L25" s="28">
        <v>0</v>
      </c>
      <c r="M25" s="28" t="s">
        <v>148</v>
      </c>
      <c r="N25" s="28" t="s">
        <v>110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 t="s">
        <v>110</v>
      </c>
      <c r="V25" s="28">
        <v>0</v>
      </c>
      <c r="W25" s="28" t="s">
        <v>148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 t="s">
        <v>128</v>
      </c>
      <c r="AO25" s="28">
        <v>0</v>
      </c>
      <c r="AP25" s="28">
        <v>0</v>
      </c>
      <c r="AQ25" s="28">
        <v>0</v>
      </c>
      <c r="AR25" s="28" t="s">
        <v>110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 t="s">
        <v>128</v>
      </c>
      <c r="AZ25" s="28">
        <v>0</v>
      </c>
      <c r="BA25" s="28">
        <v>0</v>
      </c>
      <c r="BB25" s="28">
        <v>0</v>
      </c>
      <c r="BC25" s="28">
        <v>0</v>
      </c>
      <c r="BD25" s="28" t="s">
        <v>128</v>
      </c>
      <c r="BE25" s="28" t="s">
        <v>148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 t="s">
        <v>110</v>
      </c>
      <c r="BR25" s="28" t="s">
        <v>128</v>
      </c>
      <c r="BS25" s="28">
        <v>0</v>
      </c>
      <c r="BT25" s="28">
        <v>0</v>
      </c>
      <c r="BU25" s="28">
        <v>0</v>
      </c>
      <c r="BV25" s="28">
        <v>0</v>
      </c>
      <c r="BW25" s="28">
        <v>0</v>
      </c>
      <c r="BX25" s="28">
        <v>0</v>
      </c>
      <c r="BY25" s="28">
        <v>0</v>
      </c>
      <c r="BZ25" s="28">
        <v>0</v>
      </c>
      <c r="CA25" s="28">
        <v>0</v>
      </c>
      <c r="CB25" s="28">
        <v>0</v>
      </c>
      <c r="CC25" s="28">
        <v>0</v>
      </c>
      <c r="CD25" s="28">
        <v>0</v>
      </c>
      <c r="CE25" s="28">
        <v>0</v>
      </c>
      <c r="CF25" s="28">
        <v>0</v>
      </c>
      <c r="CG25" s="28">
        <v>0</v>
      </c>
      <c r="CH25" s="28">
        <v>0</v>
      </c>
      <c r="CI25" s="28">
        <v>0</v>
      </c>
      <c r="CJ25" s="28" t="s">
        <v>163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 t="s">
        <v>110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28">
        <v>0</v>
      </c>
      <c r="CZ25" s="28">
        <v>0</v>
      </c>
      <c r="DA25" s="28">
        <v>0</v>
      </c>
      <c r="DB25" s="28">
        <v>0</v>
      </c>
      <c r="DC25" s="28">
        <v>0</v>
      </c>
      <c r="DD25" s="28">
        <v>0</v>
      </c>
      <c r="DE25" s="28">
        <v>0</v>
      </c>
      <c r="DF25" s="28">
        <v>0</v>
      </c>
      <c r="DG25" s="28">
        <v>0</v>
      </c>
      <c r="DH25" s="28">
        <v>0</v>
      </c>
      <c r="DI25" s="28">
        <v>0</v>
      </c>
      <c r="DJ25" s="28" t="s">
        <v>163</v>
      </c>
      <c r="DK25" s="28">
        <v>0</v>
      </c>
      <c r="DL25" s="28">
        <v>0</v>
      </c>
      <c r="DM25" s="28">
        <v>0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0</v>
      </c>
      <c r="DV25" s="28">
        <v>0</v>
      </c>
      <c r="DW25" s="28">
        <v>0</v>
      </c>
      <c r="DX25" s="28">
        <v>0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0</v>
      </c>
      <c r="EH25" s="28">
        <v>0</v>
      </c>
      <c r="EI25" s="28">
        <v>0</v>
      </c>
      <c r="EJ25" s="28">
        <v>0</v>
      </c>
      <c r="EK25" s="28">
        <v>0</v>
      </c>
      <c r="EL25" s="28">
        <v>0</v>
      </c>
      <c r="EM25" s="28">
        <v>0</v>
      </c>
      <c r="EN25" s="28">
        <v>0</v>
      </c>
      <c r="EO25" s="28">
        <v>0</v>
      </c>
      <c r="EP25" s="28">
        <v>0</v>
      </c>
      <c r="EQ25" s="28">
        <v>0</v>
      </c>
      <c r="ER25" s="28">
        <v>0</v>
      </c>
      <c r="ES25" s="28">
        <v>0</v>
      </c>
      <c r="ET25" s="28">
        <v>0</v>
      </c>
      <c r="EU25" s="28">
        <v>0</v>
      </c>
      <c r="EV25" s="28">
        <v>0</v>
      </c>
      <c r="EW25" s="28">
        <v>0</v>
      </c>
      <c r="EX25" s="28">
        <v>0</v>
      </c>
      <c r="EY25" s="28">
        <v>40779039</v>
      </c>
      <c r="EZ25" s="28">
        <v>0</v>
      </c>
      <c r="FA25" s="28">
        <v>0</v>
      </c>
      <c r="FB25" s="28">
        <v>0</v>
      </c>
      <c r="FC25" s="28">
        <v>0</v>
      </c>
      <c r="FD25" s="28">
        <v>0</v>
      </c>
      <c r="FE25" s="28">
        <v>0</v>
      </c>
      <c r="FF25" s="28">
        <v>0</v>
      </c>
      <c r="FG25" s="28">
        <v>0</v>
      </c>
      <c r="FH25" s="28" t="s">
        <v>163</v>
      </c>
      <c r="FI25" s="28">
        <v>0</v>
      </c>
      <c r="FJ25" s="28">
        <v>0</v>
      </c>
      <c r="FK25" s="28">
        <v>0</v>
      </c>
      <c r="FL25" s="28">
        <v>0</v>
      </c>
      <c r="FM25" s="28">
        <v>0</v>
      </c>
      <c r="FN25" s="28">
        <v>0</v>
      </c>
      <c r="FO25" s="20" t="s">
        <v>149</v>
      </c>
      <c r="FP25" s="20" t="s">
        <v>149</v>
      </c>
      <c r="FQ25" s="28">
        <v>0</v>
      </c>
      <c r="FR25" s="20" t="s">
        <v>149</v>
      </c>
      <c r="FS25" s="28">
        <v>0</v>
      </c>
      <c r="FT25" s="20" t="s">
        <v>149</v>
      </c>
      <c r="FU25" s="28">
        <v>0</v>
      </c>
      <c r="FV25" s="28">
        <v>0</v>
      </c>
      <c r="FW25" s="28">
        <v>145569044</v>
      </c>
      <c r="FX25" s="20" t="s">
        <v>149</v>
      </c>
      <c r="FY25" s="20" t="s">
        <v>149</v>
      </c>
      <c r="FZ25" s="28">
        <v>0</v>
      </c>
      <c r="GA25" s="20" t="s">
        <v>149</v>
      </c>
      <c r="GB25" s="20" t="s">
        <v>149</v>
      </c>
      <c r="GC25" s="20" t="s">
        <v>149</v>
      </c>
      <c r="GD25" s="28">
        <v>0</v>
      </c>
      <c r="GE25" s="28" t="s">
        <v>110</v>
      </c>
      <c r="GF25" s="20" t="s">
        <v>149</v>
      </c>
      <c r="GG25" s="28">
        <v>0</v>
      </c>
      <c r="GH25" s="28">
        <v>0</v>
      </c>
      <c r="GI25" s="20" t="s">
        <v>149</v>
      </c>
      <c r="GJ25" s="28">
        <v>0</v>
      </c>
      <c r="GK25" s="28">
        <v>0</v>
      </c>
      <c r="GL25" s="28">
        <v>0</v>
      </c>
      <c r="GM25" s="28">
        <v>5473200</v>
      </c>
      <c r="GN25" s="28">
        <v>0</v>
      </c>
      <c r="GO25" s="28">
        <v>0</v>
      </c>
      <c r="GP25" s="28" t="s">
        <v>69</v>
      </c>
      <c r="GQ25" s="28">
        <v>0</v>
      </c>
      <c r="GR25" s="28" t="s">
        <v>69</v>
      </c>
      <c r="GS25" s="28">
        <v>0</v>
      </c>
      <c r="GT25" s="28">
        <v>0</v>
      </c>
      <c r="GU25" s="28">
        <v>0</v>
      </c>
      <c r="GV25" s="28">
        <v>0</v>
      </c>
      <c r="GW25" s="28">
        <v>0</v>
      </c>
      <c r="GX25" s="28">
        <v>0</v>
      </c>
      <c r="GY25" s="28">
        <v>0</v>
      </c>
      <c r="GZ25" s="28" t="s">
        <v>69</v>
      </c>
      <c r="HA25" s="28">
        <v>0</v>
      </c>
      <c r="HB25" s="28">
        <v>0</v>
      </c>
      <c r="HC25" s="28">
        <v>0</v>
      </c>
      <c r="HD25" s="28" t="s">
        <v>69</v>
      </c>
      <c r="HE25" s="28" t="s">
        <v>69</v>
      </c>
      <c r="HF25" s="28">
        <v>0</v>
      </c>
      <c r="HG25" s="28">
        <v>0</v>
      </c>
      <c r="HH25" s="28">
        <v>0</v>
      </c>
      <c r="HI25" s="28">
        <v>0</v>
      </c>
      <c r="HJ25" s="28">
        <v>0</v>
      </c>
      <c r="HK25" s="28">
        <v>0</v>
      </c>
      <c r="HL25" s="28">
        <v>0</v>
      </c>
      <c r="HM25" s="28">
        <v>0</v>
      </c>
      <c r="HN25" s="28">
        <v>0</v>
      </c>
      <c r="HO25" s="28">
        <v>0</v>
      </c>
      <c r="HP25" s="28">
        <v>0</v>
      </c>
      <c r="HQ25" s="28">
        <v>0</v>
      </c>
    </row>
    <row r="26" spans="1:225" ht="17.25" customHeight="1">
      <c r="A26" s="103"/>
      <c r="B26" s="24" t="s">
        <v>99</v>
      </c>
      <c r="C26" s="21" t="s">
        <v>53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 t="s">
        <v>110</v>
      </c>
      <c r="L26" s="28">
        <v>0</v>
      </c>
      <c r="M26" s="28" t="s">
        <v>148</v>
      </c>
      <c r="N26" s="28" t="s">
        <v>110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 t="s">
        <v>110</v>
      </c>
      <c r="V26" s="28">
        <v>0</v>
      </c>
      <c r="W26" s="28" t="s">
        <v>148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246455131</v>
      </c>
      <c r="AL26" s="28">
        <v>0</v>
      </c>
      <c r="AM26" s="28">
        <v>0</v>
      </c>
      <c r="AN26" s="28" t="s">
        <v>128</v>
      </c>
      <c r="AO26" s="28">
        <v>0</v>
      </c>
      <c r="AP26" s="28">
        <v>0</v>
      </c>
      <c r="AQ26" s="28">
        <v>0</v>
      </c>
      <c r="AR26" s="28" t="s">
        <v>110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 t="s">
        <v>128</v>
      </c>
      <c r="AZ26" s="28">
        <v>0</v>
      </c>
      <c r="BA26" s="28">
        <v>0</v>
      </c>
      <c r="BB26" s="28">
        <v>0</v>
      </c>
      <c r="BC26" s="28">
        <v>0</v>
      </c>
      <c r="BD26" s="28" t="s">
        <v>128</v>
      </c>
      <c r="BE26" s="28" t="s">
        <v>148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 t="s">
        <v>110</v>
      </c>
      <c r="BR26" s="28" t="s">
        <v>128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 t="s">
        <v>163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 t="s">
        <v>110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 t="s">
        <v>163</v>
      </c>
      <c r="DK26" s="28">
        <v>0</v>
      </c>
      <c r="DL26" s="28">
        <v>0</v>
      </c>
      <c r="DM26" s="28">
        <v>0</v>
      </c>
      <c r="DN26" s="28">
        <v>0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>
        <v>0</v>
      </c>
      <c r="DX26" s="28">
        <v>0</v>
      </c>
      <c r="DY26" s="28">
        <v>0</v>
      </c>
      <c r="DZ26" s="28">
        <v>0</v>
      </c>
      <c r="EA26" s="28">
        <v>0</v>
      </c>
      <c r="EB26" s="28">
        <v>0</v>
      </c>
      <c r="EC26" s="28">
        <v>0</v>
      </c>
      <c r="ED26" s="28">
        <v>0</v>
      </c>
      <c r="EE26" s="28">
        <v>0</v>
      </c>
      <c r="EF26" s="28">
        <v>0</v>
      </c>
      <c r="EG26" s="28">
        <v>0</v>
      </c>
      <c r="EH26" s="28">
        <v>0</v>
      </c>
      <c r="EI26" s="28">
        <v>0</v>
      </c>
      <c r="EJ26" s="28">
        <v>0</v>
      </c>
      <c r="EK26" s="28">
        <v>0</v>
      </c>
      <c r="EL26" s="28">
        <v>0</v>
      </c>
      <c r="EM26" s="28">
        <v>0</v>
      </c>
      <c r="EN26" s="28">
        <v>0</v>
      </c>
      <c r="EO26" s="28">
        <v>0</v>
      </c>
      <c r="EP26" s="28">
        <v>0</v>
      </c>
      <c r="EQ26" s="28">
        <v>0</v>
      </c>
      <c r="ER26" s="28">
        <v>0</v>
      </c>
      <c r="ES26" s="28">
        <v>0</v>
      </c>
      <c r="ET26" s="28">
        <v>0</v>
      </c>
      <c r="EU26" s="28">
        <v>0</v>
      </c>
      <c r="EV26" s="28">
        <v>0</v>
      </c>
      <c r="EW26" s="28">
        <v>15672298</v>
      </c>
      <c r="EX26" s="28">
        <v>0</v>
      </c>
      <c r="EY26" s="28">
        <v>0</v>
      </c>
      <c r="EZ26" s="28">
        <v>0</v>
      </c>
      <c r="FA26" s="28">
        <v>0</v>
      </c>
      <c r="FB26" s="28">
        <v>0</v>
      </c>
      <c r="FC26" s="28">
        <v>0</v>
      </c>
      <c r="FD26" s="28">
        <v>0</v>
      </c>
      <c r="FE26" s="28">
        <v>0</v>
      </c>
      <c r="FF26" s="28">
        <v>0</v>
      </c>
      <c r="FG26" s="28">
        <v>0</v>
      </c>
      <c r="FH26" s="28" t="s">
        <v>163</v>
      </c>
      <c r="FI26" s="28">
        <v>0</v>
      </c>
      <c r="FJ26" s="28">
        <v>39103005</v>
      </c>
      <c r="FK26" s="28">
        <v>0</v>
      </c>
      <c r="FL26" s="28">
        <v>0</v>
      </c>
      <c r="FM26" s="28">
        <v>0</v>
      </c>
      <c r="FN26" s="28">
        <v>0</v>
      </c>
      <c r="FO26" s="20" t="s">
        <v>149</v>
      </c>
      <c r="FP26" s="20" t="s">
        <v>149</v>
      </c>
      <c r="FQ26" s="28">
        <v>0</v>
      </c>
      <c r="FR26" s="20" t="s">
        <v>149</v>
      </c>
      <c r="FS26" s="28">
        <v>0</v>
      </c>
      <c r="FT26" s="20" t="s">
        <v>149</v>
      </c>
      <c r="FU26" s="28">
        <v>0</v>
      </c>
      <c r="FV26" s="28">
        <v>0</v>
      </c>
      <c r="FW26" s="28">
        <v>0</v>
      </c>
      <c r="FX26" s="20" t="s">
        <v>149</v>
      </c>
      <c r="FY26" s="20" t="s">
        <v>149</v>
      </c>
      <c r="FZ26" s="28">
        <v>0</v>
      </c>
      <c r="GA26" s="20" t="s">
        <v>149</v>
      </c>
      <c r="GB26" s="20" t="s">
        <v>149</v>
      </c>
      <c r="GC26" s="20" t="s">
        <v>149</v>
      </c>
      <c r="GD26" s="28">
        <v>0</v>
      </c>
      <c r="GE26" s="28" t="s">
        <v>110</v>
      </c>
      <c r="GF26" s="20" t="s">
        <v>149</v>
      </c>
      <c r="GG26" s="28">
        <v>0</v>
      </c>
      <c r="GH26" s="28">
        <v>0</v>
      </c>
      <c r="GI26" s="20" t="s">
        <v>149</v>
      </c>
      <c r="GJ26" s="28">
        <v>25342767</v>
      </c>
      <c r="GK26" s="28">
        <v>0</v>
      </c>
      <c r="GL26" s="28">
        <v>0</v>
      </c>
      <c r="GM26" s="28">
        <v>0</v>
      </c>
      <c r="GN26" s="28">
        <v>0</v>
      </c>
      <c r="GO26" s="28">
        <v>0</v>
      </c>
      <c r="GP26" s="28" t="s">
        <v>69</v>
      </c>
      <c r="GQ26" s="28">
        <v>0</v>
      </c>
      <c r="GR26" s="28" t="s">
        <v>69</v>
      </c>
      <c r="GS26" s="28">
        <v>0</v>
      </c>
      <c r="GT26" s="28">
        <v>0</v>
      </c>
      <c r="GU26" s="28">
        <v>0</v>
      </c>
      <c r="GV26" s="28">
        <v>0</v>
      </c>
      <c r="GW26" s="28">
        <v>0</v>
      </c>
      <c r="GX26" s="28">
        <v>0</v>
      </c>
      <c r="GY26" s="28">
        <v>0</v>
      </c>
      <c r="GZ26" s="28" t="s">
        <v>69</v>
      </c>
      <c r="HA26" s="28">
        <v>0</v>
      </c>
      <c r="HB26" s="28">
        <v>0</v>
      </c>
      <c r="HC26" s="28">
        <v>0</v>
      </c>
      <c r="HD26" s="28" t="s">
        <v>69</v>
      </c>
      <c r="HE26" s="28" t="s">
        <v>69</v>
      </c>
      <c r="HF26" s="28">
        <v>0</v>
      </c>
      <c r="HG26" s="28">
        <v>0</v>
      </c>
      <c r="HH26" s="28">
        <v>0</v>
      </c>
      <c r="HI26" s="28">
        <v>0</v>
      </c>
      <c r="HJ26" s="28">
        <v>0</v>
      </c>
      <c r="HK26" s="28">
        <v>0</v>
      </c>
      <c r="HL26" s="28">
        <v>0</v>
      </c>
      <c r="HM26" s="28">
        <v>0</v>
      </c>
      <c r="HN26" s="28">
        <v>0</v>
      </c>
      <c r="HO26" s="28">
        <v>0</v>
      </c>
      <c r="HP26" s="28">
        <v>0</v>
      </c>
      <c r="HQ26" s="28">
        <v>0</v>
      </c>
    </row>
    <row r="27" spans="1:225" ht="17.25" customHeight="1">
      <c r="A27" s="103"/>
      <c r="B27" s="24" t="s">
        <v>100</v>
      </c>
      <c r="C27" s="21" t="s">
        <v>54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 t="s">
        <v>110</v>
      </c>
      <c r="L27" s="28">
        <v>0</v>
      </c>
      <c r="M27" s="28" t="s">
        <v>148</v>
      </c>
      <c r="N27" s="28" t="s">
        <v>110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 t="s">
        <v>110</v>
      </c>
      <c r="V27" s="28">
        <v>0</v>
      </c>
      <c r="W27" s="28" t="s">
        <v>148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37915578</v>
      </c>
      <c r="AD27" s="28">
        <v>0</v>
      </c>
      <c r="AE27" s="28">
        <v>0</v>
      </c>
      <c r="AF27" s="28">
        <v>0</v>
      </c>
      <c r="AG27" s="28">
        <v>0</v>
      </c>
      <c r="AH27" s="28">
        <v>94964809</v>
      </c>
      <c r="AI27" s="28">
        <v>0</v>
      </c>
      <c r="AJ27" s="28">
        <v>0</v>
      </c>
      <c r="AK27" s="28">
        <v>0</v>
      </c>
      <c r="AL27" s="28">
        <v>0</v>
      </c>
      <c r="AM27" s="28">
        <v>30203023</v>
      </c>
      <c r="AN27" s="28" t="s">
        <v>128</v>
      </c>
      <c r="AO27" s="28">
        <v>0</v>
      </c>
      <c r="AP27" s="28">
        <v>0</v>
      </c>
      <c r="AQ27" s="28">
        <v>0</v>
      </c>
      <c r="AR27" s="28" t="s">
        <v>110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 t="s">
        <v>128</v>
      </c>
      <c r="AZ27" s="28">
        <v>0</v>
      </c>
      <c r="BA27" s="28">
        <v>0</v>
      </c>
      <c r="BB27" s="28">
        <v>0</v>
      </c>
      <c r="BC27" s="28">
        <v>0</v>
      </c>
      <c r="BD27" s="28" t="s">
        <v>128</v>
      </c>
      <c r="BE27" s="28" t="s">
        <v>148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 t="s">
        <v>110</v>
      </c>
      <c r="BR27" s="28" t="s">
        <v>128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 t="s">
        <v>163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 t="s">
        <v>110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28">
        <v>0</v>
      </c>
      <c r="DJ27" s="28" t="s">
        <v>163</v>
      </c>
      <c r="DK27" s="28">
        <v>0</v>
      </c>
      <c r="DL27" s="28">
        <v>0</v>
      </c>
      <c r="DM27" s="28">
        <v>0</v>
      </c>
      <c r="DN27" s="28">
        <v>0</v>
      </c>
      <c r="DO27" s="28">
        <v>0</v>
      </c>
      <c r="DP27" s="28">
        <v>0</v>
      </c>
      <c r="DQ27" s="28">
        <v>0</v>
      </c>
      <c r="DR27" s="28">
        <v>0</v>
      </c>
      <c r="DS27" s="28">
        <v>0</v>
      </c>
      <c r="DT27" s="28">
        <v>0</v>
      </c>
      <c r="DU27" s="28">
        <v>0</v>
      </c>
      <c r="DV27" s="28">
        <v>0</v>
      </c>
      <c r="DW27" s="28">
        <v>0</v>
      </c>
      <c r="DX27" s="28">
        <v>0</v>
      </c>
      <c r="DY27" s="28">
        <v>0</v>
      </c>
      <c r="DZ27" s="28">
        <v>0</v>
      </c>
      <c r="EA27" s="28">
        <v>0</v>
      </c>
      <c r="EB27" s="28">
        <v>0</v>
      </c>
      <c r="EC27" s="28">
        <v>0</v>
      </c>
      <c r="ED27" s="28">
        <v>0</v>
      </c>
      <c r="EE27" s="28">
        <v>0</v>
      </c>
      <c r="EF27" s="28">
        <v>0</v>
      </c>
      <c r="EG27" s="28">
        <v>0</v>
      </c>
      <c r="EH27" s="28">
        <v>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0</v>
      </c>
      <c r="EP27" s="28">
        <v>0</v>
      </c>
      <c r="EQ27" s="28">
        <v>0</v>
      </c>
      <c r="ER27" s="28">
        <v>0</v>
      </c>
      <c r="ES27" s="28">
        <v>0</v>
      </c>
      <c r="ET27" s="28">
        <v>0</v>
      </c>
      <c r="EU27" s="28">
        <v>0</v>
      </c>
      <c r="EV27" s="28">
        <v>0</v>
      </c>
      <c r="EW27" s="28">
        <v>0</v>
      </c>
      <c r="EX27" s="28">
        <v>0</v>
      </c>
      <c r="EY27" s="28">
        <v>0</v>
      </c>
      <c r="EZ27" s="28">
        <v>0</v>
      </c>
      <c r="FA27" s="28">
        <v>0</v>
      </c>
      <c r="FB27" s="28">
        <v>0</v>
      </c>
      <c r="FC27" s="28">
        <v>0</v>
      </c>
      <c r="FD27" s="28">
        <v>0</v>
      </c>
      <c r="FE27" s="28">
        <v>0</v>
      </c>
      <c r="FF27" s="28">
        <v>0</v>
      </c>
      <c r="FG27" s="28">
        <v>0</v>
      </c>
      <c r="FH27" s="28" t="s">
        <v>163</v>
      </c>
      <c r="FI27" s="28">
        <v>0</v>
      </c>
      <c r="FJ27" s="28">
        <v>0</v>
      </c>
      <c r="FK27" s="28">
        <v>0</v>
      </c>
      <c r="FL27" s="28">
        <v>0</v>
      </c>
      <c r="FM27" s="28">
        <v>0</v>
      </c>
      <c r="FN27" s="28">
        <v>0</v>
      </c>
      <c r="FO27" s="20" t="s">
        <v>149</v>
      </c>
      <c r="FP27" s="20" t="s">
        <v>149</v>
      </c>
      <c r="FQ27" s="28">
        <v>0</v>
      </c>
      <c r="FR27" s="20" t="s">
        <v>149</v>
      </c>
      <c r="FS27" s="28">
        <v>0</v>
      </c>
      <c r="FT27" s="20" t="s">
        <v>149</v>
      </c>
      <c r="FU27" s="28">
        <v>0</v>
      </c>
      <c r="FV27" s="28">
        <v>0</v>
      </c>
      <c r="FW27" s="28">
        <v>0</v>
      </c>
      <c r="FX27" s="20" t="s">
        <v>149</v>
      </c>
      <c r="FY27" s="20" t="s">
        <v>149</v>
      </c>
      <c r="FZ27" s="28">
        <v>0</v>
      </c>
      <c r="GA27" s="20" t="s">
        <v>149</v>
      </c>
      <c r="GB27" s="20" t="s">
        <v>149</v>
      </c>
      <c r="GC27" s="20" t="s">
        <v>149</v>
      </c>
      <c r="GD27" s="28">
        <v>0</v>
      </c>
      <c r="GE27" s="28" t="s">
        <v>110</v>
      </c>
      <c r="GF27" s="20" t="s">
        <v>149</v>
      </c>
      <c r="GG27" s="28">
        <v>0</v>
      </c>
      <c r="GH27" s="28">
        <v>0</v>
      </c>
      <c r="GI27" s="20" t="s">
        <v>149</v>
      </c>
      <c r="GJ27" s="28">
        <v>0</v>
      </c>
      <c r="GK27" s="28">
        <v>0</v>
      </c>
      <c r="GL27" s="28">
        <v>0</v>
      </c>
      <c r="GM27" s="28">
        <v>0</v>
      </c>
      <c r="GN27" s="28">
        <v>0</v>
      </c>
      <c r="GO27" s="28">
        <v>0</v>
      </c>
      <c r="GP27" s="28" t="s">
        <v>69</v>
      </c>
      <c r="GQ27" s="28">
        <v>0</v>
      </c>
      <c r="GR27" s="28" t="s">
        <v>69</v>
      </c>
      <c r="GS27" s="28">
        <v>0</v>
      </c>
      <c r="GT27" s="28">
        <v>0</v>
      </c>
      <c r="GU27" s="28">
        <v>0</v>
      </c>
      <c r="GV27" s="28">
        <v>0</v>
      </c>
      <c r="GW27" s="28">
        <v>0</v>
      </c>
      <c r="GX27" s="28">
        <v>0</v>
      </c>
      <c r="GY27" s="28">
        <v>0</v>
      </c>
      <c r="GZ27" s="28" t="s">
        <v>69</v>
      </c>
      <c r="HA27" s="28">
        <v>0</v>
      </c>
      <c r="HB27" s="28">
        <v>0</v>
      </c>
      <c r="HC27" s="28">
        <v>0</v>
      </c>
      <c r="HD27" s="28" t="s">
        <v>69</v>
      </c>
      <c r="HE27" s="28" t="s">
        <v>69</v>
      </c>
      <c r="HF27" s="28">
        <v>0</v>
      </c>
      <c r="HG27" s="28">
        <v>0</v>
      </c>
      <c r="HH27" s="28">
        <v>0</v>
      </c>
      <c r="HI27" s="28">
        <v>0</v>
      </c>
      <c r="HJ27" s="28">
        <v>0</v>
      </c>
      <c r="HK27" s="28">
        <v>0</v>
      </c>
      <c r="HL27" s="28">
        <v>0</v>
      </c>
      <c r="HM27" s="28">
        <v>0</v>
      </c>
      <c r="HN27" s="28">
        <v>0</v>
      </c>
      <c r="HO27" s="28">
        <v>0</v>
      </c>
      <c r="HP27" s="28">
        <v>0</v>
      </c>
      <c r="HQ27" s="28">
        <v>0</v>
      </c>
    </row>
    <row r="28" spans="1:225" ht="17.25" customHeight="1">
      <c r="A28" s="103"/>
      <c r="B28" s="24" t="s">
        <v>101</v>
      </c>
      <c r="C28" s="21" t="s">
        <v>55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 t="s">
        <v>110</v>
      </c>
      <c r="L28" s="28">
        <v>0</v>
      </c>
      <c r="M28" s="28" t="s">
        <v>148</v>
      </c>
      <c r="N28" s="28" t="s">
        <v>110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 t="s">
        <v>110</v>
      </c>
      <c r="V28" s="28">
        <v>0</v>
      </c>
      <c r="W28" s="28" t="s">
        <v>148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 t="s">
        <v>128</v>
      </c>
      <c r="AO28" s="28">
        <v>0</v>
      </c>
      <c r="AP28" s="28">
        <v>0</v>
      </c>
      <c r="AQ28" s="28">
        <v>174518472</v>
      </c>
      <c r="AR28" s="28" t="s">
        <v>110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 t="s">
        <v>128</v>
      </c>
      <c r="AZ28" s="28">
        <v>0</v>
      </c>
      <c r="BA28" s="28">
        <v>0</v>
      </c>
      <c r="BB28" s="28">
        <v>0</v>
      </c>
      <c r="BC28" s="28">
        <v>0</v>
      </c>
      <c r="BD28" s="28" t="s">
        <v>128</v>
      </c>
      <c r="BE28" s="28" t="s">
        <v>148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 t="s">
        <v>110</v>
      </c>
      <c r="BR28" s="28" t="s">
        <v>128</v>
      </c>
      <c r="BS28" s="28">
        <v>0</v>
      </c>
      <c r="BT28" s="28">
        <v>0</v>
      </c>
      <c r="BU28" s="28">
        <v>0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 t="s">
        <v>163</v>
      </c>
      <c r="CK28" s="28">
        <v>0</v>
      </c>
      <c r="CL28" s="28">
        <v>0</v>
      </c>
      <c r="CM28" s="28">
        <v>0</v>
      </c>
      <c r="CN28" s="28">
        <v>0</v>
      </c>
      <c r="CO28" s="28">
        <v>0</v>
      </c>
      <c r="CP28" s="28">
        <v>0</v>
      </c>
      <c r="CQ28" s="28">
        <v>0</v>
      </c>
      <c r="CR28" s="28" t="s">
        <v>110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0</v>
      </c>
      <c r="CY28" s="28">
        <v>0</v>
      </c>
      <c r="CZ28" s="28">
        <v>0</v>
      </c>
      <c r="DA28" s="28">
        <v>0</v>
      </c>
      <c r="DB28" s="28">
        <v>0</v>
      </c>
      <c r="DC28" s="28">
        <v>0</v>
      </c>
      <c r="DD28" s="28">
        <v>0</v>
      </c>
      <c r="DE28" s="28">
        <v>0</v>
      </c>
      <c r="DF28" s="28">
        <v>0</v>
      </c>
      <c r="DG28" s="28">
        <v>0</v>
      </c>
      <c r="DH28" s="28">
        <v>0</v>
      </c>
      <c r="DI28" s="28">
        <v>0</v>
      </c>
      <c r="DJ28" s="28" t="s">
        <v>163</v>
      </c>
      <c r="DK28" s="28">
        <v>0</v>
      </c>
      <c r="DL28" s="28">
        <v>0</v>
      </c>
      <c r="DM28" s="28">
        <v>347905378</v>
      </c>
      <c r="DN28" s="28">
        <v>0</v>
      </c>
      <c r="DO28" s="28">
        <v>0</v>
      </c>
      <c r="DP28" s="28">
        <v>0</v>
      </c>
      <c r="DQ28" s="28">
        <v>0</v>
      </c>
      <c r="DR28" s="28">
        <v>0</v>
      </c>
      <c r="DS28" s="28">
        <v>0</v>
      </c>
      <c r="DT28" s="28">
        <v>0</v>
      </c>
      <c r="DU28" s="28">
        <v>0</v>
      </c>
      <c r="DV28" s="28">
        <v>0</v>
      </c>
      <c r="DW28" s="28">
        <v>0</v>
      </c>
      <c r="DX28" s="28">
        <v>0</v>
      </c>
      <c r="DY28" s="28">
        <v>0</v>
      </c>
      <c r="DZ28" s="28">
        <v>0</v>
      </c>
      <c r="EA28" s="28">
        <v>0</v>
      </c>
      <c r="EB28" s="28">
        <v>0</v>
      </c>
      <c r="EC28" s="28">
        <v>0</v>
      </c>
      <c r="ED28" s="28">
        <v>0</v>
      </c>
      <c r="EE28" s="28">
        <v>0</v>
      </c>
      <c r="EF28" s="28">
        <v>0</v>
      </c>
      <c r="EG28" s="28">
        <v>0</v>
      </c>
      <c r="EH28" s="28">
        <v>0</v>
      </c>
      <c r="EI28" s="28">
        <v>0</v>
      </c>
      <c r="EJ28" s="28">
        <v>0</v>
      </c>
      <c r="EK28" s="28">
        <v>0</v>
      </c>
      <c r="EL28" s="28">
        <v>0</v>
      </c>
      <c r="EM28" s="28">
        <v>0</v>
      </c>
      <c r="EN28" s="28">
        <v>0</v>
      </c>
      <c r="EO28" s="28">
        <v>0</v>
      </c>
      <c r="EP28" s="28">
        <v>0</v>
      </c>
      <c r="EQ28" s="28">
        <v>0</v>
      </c>
      <c r="ER28" s="28">
        <v>0</v>
      </c>
      <c r="ES28" s="28">
        <v>0</v>
      </c>
      <c r="ET28" s="28">
        <v>0</v>
      </c>
      <c r="EU28" s="28">
        <v>0</v>
      </c>
      <c r="EV28" s="28">
        <v>0</v>
      </c>
      <c r="EW28" s="28">
        <v>0</v>
      </c>
      <c r="EX28" s="28">
        <v>0</v>
      </c>
      <c r="EY28" s="28">
        <v>0</v>
      </c>
      <c r="EZ28" s="28">
        <v>0</v>
      </c>
      <c r="FA28" s="28">
        <v>0</v>
      </c>
      <c r="FB28" s="28">
        <v>0</v>
      </c>
      <c r="FC28" s="28">
        <v>0</v>
      </c>
      <c r="FD28" s="28">
        <v>0</v>
      </c>
      <c r="FE28" s="28">
        <v>0</v>
      </c>
      <c r="FF28" s="28">
        <v>0</v>
      </c>
      <c r="FG28" s="28">
        <v>0</v>
      </c>
      <c r="FH28" s="28" t="s">
        <v>163</v>
      </c>
      <c r="FI28" s="28">
        <v>0</v>
      </c>
      <c r="FJ28" s="28">
        <v>0</v>
      </c>
      <c r="FK28" s="28">
        <v>0</v>
      </c>
      <c r="FL28" s="28">
        <v>0</v>
      </c>
      <c r="FM28" s="28">
        <v>0</v>
      </c>
      <c r="FN28" s="28">
        <v>0</v>
      </c>
      <c r="FO28" s="20" t="s">
        <v>149</v>
      </c>
      <c r="FP28" s="20" t="s">
        <v>149</v>
      </c>
      <c r="FQ28" s="28">
        <v>0</v>
      </c>
      <c r="FR28" s="20" t="s">
        <v>149</v>
      </c>
      <c r="FS28" s="28">
        <v>0</v>
      </c>
      <c r="FT28" s="20" t="s">
        <v>149</v>
      </c>
      <c r="FU28" s="28">
        <v>0</v>
      </c>
      <c r="FV28" s="28">
        <v>0</v>
      </c>
      <c r="FW28" s="28">
        <v>0</v>
      </c>
      <c r="FX28" s="20" t="s">
        <v>149</v>
      </c>
      <c r="FY28" s="20" t="s">
        <v>149</v>
      </c>
      <c r="FZ28" s="28">
        <v>0</v>
      </c>
      <c r="GA28" s="20" t="s">
        <v>149</v>
      </c>
      <c r="GB28" s="20" t="s">
        <v>149</v>
      </c>
      <c r="GC28" s="20" t="s">
        <v>149</v>
      </c>
      <c r="GD28" s="28">
        <v>0</v>
      </c>
      <c r="GE28" s="28" t="s">
        <v>110</v>
      </c>
      <c r="GF28" s="20" t="s">
        <v>149</v>
      </c>
      <c r="GG28" s="28">
        <v>0</v>
      </c>
      <c r="GH28" s="28">
        <v>0</v>
      </c>
      <c r="GI28" s="20" t="s">
        <v>149</v>
      </c>
      <c r="GJ28" s="28">
        <v>0</v>
      </c>
      <c r="GK28" s="28">
        <v>0</v>
      </c>
      <c r="GL28" s="28">
        <v>0</v>
      </c>
      <c r="GM28" s="28">
        <v>0</v>
      </c>
      <c r="GN28" s="28">
        <v>0</v>
      </c>
      <c r="GO28" s="28">
        <v>0</v>
      </c>
      <c r="GP28" s="28" t="s">
        <v>69</v>
      </c>
      <c r="GQ28" s="28">
        <v>0</v>
      </c>
      <c r="GR28" s="28" t="s">
        <v>69</v>
      </c>
      <c r="GS28" s="28">
        <v>0</v>
      </c>
      <c r="GT28" s="28">
        <v>0</v>
      </c>
      <c r="GU28" s="28">
        <v>0</v>
      </c>
      <c r="GV28" s="28">
        <v>0</v>
      </c>
      <c r="GW28" s="28">
        <v>0</v>
      </c>
      <c r="GX28" s="28">
        <v>0</v>
      </c>
      <c r="GY28" s="28">
        <v>0</v>
      </c>
      <c r="GZ28" s="28" t="s">
        <v>69</v>
      </c>
      <c r="HA28" s="28">
        <v>0</v>
      </c>
      <c r="HB28" s="28">
        <v>0</v>
      </c>
      <c r="HC28" s="28">
        <v>0</v>
      </c>
      <c r="HD28" s="28" t="s">
        <v>69</v>
      </c>
      <c r="HE28" s="28" t="s">
        <v>69</v>
      </c>
      <c r="HF28" s="28">
        <v>0</v>
      </c>
      <c r="HG28" s="28">
        <v>0</v>
      </c>
      <c r="HH28" s="28">
        <v>0</v>
      </c>
      <c r="HI28" s="28">
        <v>0</v>
      </c>
      <c r="HJ28" s="28">
        <v>0</v>
      </c>
      <c r="HK28" s="28">
        <v>0</v>
      </c>
      <c r="HL28" s="28">
        <v>0</v>
      </c>
      <c r="HM28" s="28">
        <v>0</v>
      </c>
      <c r="HN28" s="28">
        <v>0</v>
      </c>
      <c r="HO28" s="28">
        <v>0</v>
      </c>
      <c r="HP28" s="28">
        <v>0</v>
      </c>
      <c r="HQ28" s="28">
        <v>0</v>
      </c>
    </row>
    <row r="29" spans="1:225" ht="17.25" customHeight="1">
      <c r="A29" s="103"/>
      <c r="B29" s="24" t="s">
        <v>102</v>
      </c>
      <c r="C29" s="21" t="s">
        <v>56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 t="s">
        <v>110</v>
      </c>
      <c r="L29" s="28">
        <v>0</v>
      </c>
      <c r="M29" s="28" t="s">
        <v>148</v>
      </c>
      <c r="N29" s="28" t="s">
        <v>110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 t="s">
        <v>110</v>
      </c>
      <c r="V29" s="28">
        <v>0</v>
      </c>
      <c r="W29" s="28" t="s">
        <v>148</v>
      </c>
      <c r="X29" s="28">
        <v>14160967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 t="s">
        <v>128</v>
      </c>
      <c r="AO29" s="28">
        <v>0</v>
      </c>
      <c r="AP29" s="28">
        <v>0</v>
      </c>
      <c r="AQ29" s="28">
        <v>0</v>
      </c>
      <c r="AR29" s="28" t="s">
        <v>110</v>
      </c>
      <c r="AS29" s="28">
        <v>0</v>
      </c>
      <c r="AT29" s="28">
        <v>0</v>
      </c>
      <c r="AU29" s="28">
        <v>0</v>
      </c>
      <c r="AV29" s="28">
        <v>0</v>
      </c>
      <c r="AW29" s="28">
        <v>302383562</v>
      </c>
      <c r="AX29" s="28">
        <v>0</v>
      </c>
      <c r="AY29" s="28" t="s">
        <v>128</v>
      </c>
      <c r="AZ29" s="28">
        <v>0</v>
      </c>
      <c r="BA29" s="28">
        <v>0</v>
      </c>
      <c r="BB29" s="28">
        <v>0</v>
      </c>
      <c r="BC29" s="28">
        <v>0</v>
      </c>
      <c r="BD29" s="28" t="s">
        <v>128</v>
      </c>
      <c r="BE29" s="28" t="s">
        <v>148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 t="s">
        <v>110</v>
      </c>
      <c r="BR29" s="28" t="s">
        <v>128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28464216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25879381</v>
      </c>
      <c r="CG29" s="28">
        <v>0</v>
      </c>
      <c r="CH29" s="28">
        <v>0</v>
      </c>
      <c r="CI29" s="28">
        <v>0</v>
      </c>
      <c r="CJ29" s="28" t="s">
        <v>163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 t="s">
        <v>110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 t="s">
        <v>163</v>
      </c>
      <c r="DK29" s="28">
        <v>0</v>
      </c>
      <c r="DL29" s="28">
        <v>0</v>
      </c>
      <c r="DM29" s="28">
        <v>0</v>
      </c>
      <c r="DN29" s="28">
        <v>0</v>
      </c>
      <c r="DO29" s="28">
        <v>0</v>
      </c>
      <c r="DP29" s="28">
        <v>0</v>
      </c>
      <c r="DQ29" s="28">
        <v>0</v>
      </c>
      <c r="DR29" s="28">
        <v>0</v>
      </c>
      <c r="DS29" s="28">
        <v>0</v>
      </c>
      <c r="DT29" s="28">
        <v>0</v>
      </c>
      <c r="DU29" s="28">
        <v>0</v>
      </c>
      <c r="DV29" s="28">
        <v>0</v>
      </c>
      <c r="DW29" s="28">
        <v>0</v>
      </c>
      <c r="DX29" s="28">
        <v>0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>
        <v>7300369</v>
      </c>
      <c r="EI29" s="28">
        <v>0</v>
      </c>
      <c r="EJ29" s="28">
        <v>0</v>
      </c>
      <c r="EK29" s="28">
        <v>0</v>
      </c>
      <c r="EL29" s="28">
        <v>0</v>
      </c>
      <c r="EM29" s="28">
        <v>0</v>
      </c>
      <c r="EN29" s="28">
        <v>0</v>
      </c>
      <c r="EO29" s="28">
        <v>0</v>
      </c>
      <c r="EP29" s="28">
        <v>0</v>
      </c>
      <c r="EQ29" s="28">
        <v>0</v>
      </c>
      <c r="ER29" s="28">
        <v>0</v>
      </c>
      <c r="ES29" s="28">
        <v>0</v>
      </c>
      <c r="ET29" s="28">
        <v>0</v>
      </c>
      <c r="EU29" s="28">
        <v>0</v>
      </c>
      <c r="EV29" s="28">
        <v>0</v>
      </c>
      <c r="EW29" s="28">
        <v>0</v>
      </c>
      <c r="EX29" s="28">
        <v>0</v>
      </c>
      <c r="EY29" s="28">
        <v>0</v>
      </c>
      <c r="EZ29" s="28">
        <v>0</v>
      </c>
      <c r="FA29" s="28">
        <v>0</v>
      </c>
      <c r="FB29" s="28">
        <v>0</v>
      </c>
      <c r="FC29" s="28">
        <v>0</v>
      </c>
      <c r="FD29" s="28">
        <v>0</v>
      </c>
      <c r="FE29" s="28">
        <v>0</v>
      </c>
      <c r="FF29" s="28">
        <v>0</v>
      </c>
      <c r="FG29" s="28">
        <v>0</v>
      </c>
      <c r="FH29" s="28" t="s">
        <v>163</v>
      </c>
      <c r="FI29" s="28">
        <v>0</v>
      </c>
      <c r="FJ29" s="28">
        <v>0</v>
      </c>
      <c r="FK29" s="28">
        <v>0</v>
      </c>
      <c r="FL29" s="28">
        <v>89104935</v>
      </c>
      <c r="FM29" s="28">
        <v>0</v>
      </c>
      <c r="FN29" s="28">
        <v>0</v>
      </c>
      <c r="FO29" s="20" t="s">
        <v>149</v>
      </c>
      <c r="FP29" s="20" t="s">
        <v>149</v>
      </c>
      <c r="FQ29" s="28">
        <v>0</v>
      </c>
      <c r="FR29" s="20" t="s">
        <v>149</v>
      </c>
      <c r="FS29" s="28">
        <v>0</v>
      </c>
      <c r="FT29" s="20" t="s">
        <v>149</v>
      </c>
      <c r="FU29" s="28">
        <v>0</v>
      </c>
      <c r="FV29" s="28">
        <v>0</v>
      </c>
      <c r="FW29" s="28">
        <v>0</v>
      </c>
      <c r="FX29" s="20" t="s">
        <v>149</v>
      </c>
      <c r="FY29" s="20" t="s">
        <v>149</v>
      </c>
      <c r="FZ29" s="28">
        <v>149836906</v>
      </c>
      <c r="GA29" s="20" t="s">
        <v>149</v>
      </c>
      <c r="GB29" s="20" t="s">
        <v>149</v>
      </c>
      <c r="GC29" s="20" t="s">
        <v>149</v>
      </c>
      <c r="GD29" s="28">
        <v>0</v>
      </c>
      <c r="GE29" s="28" t="s">
        <v>110</v>
      </c>
      <c r="GF29" s="20" t="s">
        <v>149</v>
      </c>
      <c r="GG29" s="28">
        <v>0</v>
      </c>
      <c r="GH29" s="28">
        <v>0</v>
      </c>
      <c r="GI29" s="20" t="s">
        <v>149</v>
      </c>
      <c r="GJ29" s="28">
        <v>0</v>
      </c>
      <c r="GK29" s="28">
        <v>0</v>
      </c>
      <c r="GL29" s="28">
        <v>2926431</v>
      </c>
      <c r="GM29" s="28">
        <v>0</v>
      </c>
      <c r="GN29" s="28">
        <v>0</v>
      </c>
      <c r="GO29" s="28">
        <v>0</v>
      </c>
      <c r="GP29" s="28" t="s">
        <v>69</v>
      </c>
      <c r="GQ29" s="28">
        <v>0</v>
      </c>
      <c r="GR29" s="28" t="s">
        <v>69</v>
      </c>
      <c r="GS29" s="28">
        <v>0</v>
      </c>
      <c r="GT29" s="28">
        <v>0</v>
      </c>
      <c r="GU29" s="28">
        <v>0</v>
      </c>
      <c r="GV29" s="28">
        <v>0</v>
      </c>
      <c r="GW29" s="28">
        <v>0</v>
      </c>
      <c r="GX29" s="28">
        <v>0</v>
      </c>
      <c r="GY29" s="28">
        <v>0</v>
      </c>
      <c r="GZ29" s="28" t="s">
        <v>69</v>
      </c>
      <c r="HA29" s="28">
        <v>0</v>
      </c>
      <c r="HB29" s="28">
        <v>0</v>
      </c>
      <c r="HC29" s="28">
        <v>0</v>
      </c>
      <c r="HD29" s="28" t="s">
        <v>69</v>
      </c>
      <c r="HE29" s="28" t="s">
        <v>69</v>
      </c>
      <c r="HF29" s="28">
        <v>0</v>
      </c>
      <c r="HG29" s="28">
        <v>0</v>
      </c>
      <c r="HH29" s="28">
        <v>0</v>
      </c>
      <c r="HI29" s="28">
        <v>0</v>
      </c>
      <c r="HJ29" s="28">
        <v>0</v>
      </c>
      <c r="HK29" s="28">
        <v>0</v>
      </c>
      <c r="HL29" s="28">
        <v>0</v>
      </c>
      <c r="HM29" s="28">
        <v>0</v>
      </c>
      <c r="HN29" s="28">
        <v>0</v>
      </c>
      <c r="HO29" s="28">
        <v>0</v>
      </c>
      <c r="HP29" s="28">
        <v>0</v>
      </c>
      <c r="HQ29" s="28">
        <v>0</v>
      </c>
    </row>
    <row r="30" spans="1:225" ht="17.25" customHeight="1">
      <c r="A30" s="103"/>
      <c r="B30" s="24" t="s">
        <v>103</v>
      </c>
      <c r="C30" s="21" t="s">
        <v>57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 t="s">
        <v>110</v>
      </c>
      <c r="L30" s="28">
        <v>0</v>
      </c>
      <c r="M30" s="28" t="s">
        <v>148</v>
      </c>
      <c r="N30" s="28" t="s">
        <v>110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 t="s">
        <v>110</v>
      </c>
      <c r="V30" s="28">
        <v>0</v>
      </c>
      <c r="W30" s="28" t="s">
        <v>148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 t="s">
        <v>128</v>
      </c>
      <c r="AO30" s="28">
        <v>0</v>
      </c>
      <c r="AP30" s="28">
        <v>0</v>
      </c>
      <c r="AQ30" s="28">
        <v>0</v>
      </c>
      <c r="AR30" s="28" t="s">
        <v>110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 t="s">
        <v>128</v>
      </c>
      <c r="AZ30" s="28">
        <v>0</v>
      </c>
      <c r="BA30" s="28">
        <v>0</v>
      </c>
      <c r="BB30" s="28">
        <v>0</v>
      </c>
      <c r="BC30" s="28">
        <v>0</v>
      </c>
      <c r="BD30" s="28" t="s">
        <v>128</v>
      </c>
      <c r="BE30" s="28" t="s">
        <v>148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 t="s">
        <v>110</v>
      </c>
      <c r="BR30" s="28" t="s">
        <v>128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2890500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 t="s">
        <v>163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8" t="s">
        <v>110</v>
      </c>
      <c r="CS30" s="28">
        <v>0</v>
      </c>
      <c r="CT30" s="28">
        <v>0</v>
      </c>
      <c r="CU30" s="28">
        <v>0</v>
      </c>
      <c r="CV30" s="28">
        <v>0</v>
      </c>
      <c r="CW30" s="28">
        <v>0</v>
      </c>
      <c r="CX30" s="28">
        <v>0</v>
      </c>
      <c r="CY30" s="28">
        <v>0</v>
      </c>
      <c r="CZ30" s="28">
        <v>0</v>
      </c>
      <c r="DA30" s="28">
        <v>0</v>
      </c>
      <c r="DB30" s="28">
        <v>0</v>
      </c>
      <c r="DC30" s="28">
        <v>0</v>
      </c>
      <c r="DD30" s="28">
        <v>0</v>
      </c>
      <c r="DE30" s="28">
        <v>0</v>
      </c>
      <c r="DF30" s="28">
        <v>0</v>
      </c>
      <c r="DG30" s="28">
        <v>0</v>
      </c>
      <c r="DH30" s="28">
        <v>0</v>
      </c>
      <c r="DI30" s="28">
        <v>0</v>
      </c>
      <c r="DJ30" s="28" t="s">
        <v>163</v>
      </c>
      <c r="DK30" s="28">
        <v>0</v>
      </c>
      <c r="DL30" s="28">
        <v>0</v>
      </c>
      <c r="DM30" s="28">
        <v>0</v>
      </c>
      <c r="DN30" s="28">
        <v>0</v>
      </c>
      <c r="DO30" s="28">
        <v>0</v>
      </c>
      <c r="DP30" s="28">
        <v>0</v>
      </c>
      <c r="DQ30" s="28">
        <v>0</v>
      </c>
      <c r="DR30" s="28">
        <v>0</v>
      </c>
      <c r="DS30" s="28">
        <v>0</v>
      </c>
      <c r="DT30" s="28">
        <v>0</v>
      </c>
      <c r="DU30" s="28">
        <v>29215855</v>
      </c>
      <c r="DV30" s="28">
        <v>0</v>
      </c>
      <c r="DW30" s="28">
        <v>0</v>
      </c>
      <c r="DX30" s="28">
        <v>166034260</v>
      </c>
      <c r="DY30" s="28">
        <v>0</v>
      </c>
      <c r="DZ30" s="28">
        <v>0</v>
      </c>
      <c r="EA30" s="28">
        <v>0</v>
      </c>
      <c r="EB30" s="28">
        <v>0</v>
      </c>
      <c r="EC30" s="28">
        <v>0</v>
      </c>
      <c r="ED30" s="28">
        <v>0</v>
      </c>
      <c r="EE30" s="28">
        <v>0</v>
      </c>
      <c r="EF30" s="28">
        <v>0</v>
      </c>
      <c r="EG30" s="28">
        <v>0</v>
      </c>
      <c r="EH30" s="28">
        <v>0</v>
      </c>
      <c r="EI30" s="28">
        <v>0</v>
      </c>
      <c r="EJ30" s="28">
        <v>0</v>
      </c>
      <c r="EK30" s="28">
        <v>0</v>
      </c>
      <c r="EL30" s="28">
        <v>0</v>
      </c>
      <c r="EM30" s="28">
        <v>0</v>
      </c>
      <c r="EN30" s="28">
        <v>0</v>
      </c>
      <c r="EO30" s="28">
        <v>0</v>
      </c>
      <c r="EP30" s="28">
        <v>0</v>
      </c>
      <c r="EQ30" s="28">
        <v>0</v>
      </c>
      <c r="ER30" s="28">
        <v>0</v>
      </c>
      <c r="ES30" s="28">
        <v>0</v>
      </c>
      <c r="ET30" s="28">
        <v>0</v>
      </c>
      <c r="EU30" s="28">
        <v>0</v>
      </c>
      <c r="EV30" s="28">
        <v>310657554</v>
      </c>
      <c r="EW30" s="28">
        <v>0</v>
      </c>
      <c r="EX30" s="28">
        <v>0</v>
      </c>
      <c r="EY30" s="28">
        <v>0</v>
      </c>
      <c r="EZ30" s="28">
        <v>0</v>
      </c>
      <c r="FA30" s="28">
        <v>0</v>
      </c>
      <c r="FB30" s="28">
        <v>0</v>
      </c>
      <c r="FC30" s="28">
        <v>0</v>
      </c>
      <c r="FD30" s="28">
        <v>0</v>
      </c>
      <c r="FE30" s="28">
        <v>0</v>
      </c>
      <c r="FF30" s="28">
        <v>150066765</v>
      </c>
      <c r="FG30" s="28">
        <v>0</v>
      </c>
      <c r="FH30" s="28" t="s">
        <v>163</v>
      </c>
      <c r="FI30" s="28">
        <v>0</v>
      </c>
      <c r="FJ30" s="28">
        <v>0</v>
      </c>
      <c r="FK30" s="28">
        <v>0</v>
      </c>
      <c r="FL30" s="28">
        <v>0</v>
      </c>
      <c r="FM30" s="28">
        <v>0</v>
      </c>
      <c r="FN30" s="28">
        <v>0</v>
      </c>
      <c r="FO30" s="20" t="s">
        <v>149</v>
      </c>
      <c r="FP30" s="20" t="s">
        <v>149</v>
      </c>
      <c r="FQ30" s="28">
        <v>0</v>
      </c>
      <c r="FR30" s="20" t="s">
        <v>149</v>
      </c>
      <c r="FS30" s="28">
        <v>0</v>
      </c>
      <c r="FT30" s="20" t="s">
        <v>149</v>
      </c>
      <c r="FU30" s="28">
        <v>0</v>
      </c>
      <c r="FV30" s="28">
        <v>0</v>
      </c>
      <c r="FW30" s="28">
        <v>0</v>
      </c>
      <c r="FX30" s="20" t="s">
        <v>149</v>
      </c>
      <c r="FY30" s="20" t="s">
        <v>149</v>
      </c>
      <c r="FZ30" s="28">
        <v>45552544</v>
      </c>
      <c r="GA30" s="20" t="s">
        <v>149</v>
      </c>
      <c r="GB30" s="20" t="s">
        <v>149</v>
      </c>
      <c r="GC30" s="20" t="s">
        <v>149</v>
      </c>
      <c r="GD30" s="28">
        <v>0</v>
      </c>
      <c r="GE30" s="28" t="s">
        <v>110</v>
      </c>
      <c r="GF30" s="20" t="s">
        <v>149</v>
      </c>
      <c r="GG30" s="28">
        <v>0</v>
      </c>
      <c r="GH30" s="28">
        <v>0</v>
      </c>
      <c r="GI30" s="20" t="s">
        <v>149</v>
      </c>
      <c r="GJ30" s="28">
        <v>0</v>
      </c>
      <c r="GK30" s="28">
        <v>0</v>
      </c>
      <c r="GL30" s="28">
        <v>0</v>
      </c>
      <c r="GM30" s="28">
        <v>0</v>
      </c>
      <c r="GN30" s="28">
        <v>0</v>
      </c>
      <c r="GO30" s="28">
        <v>0</v>
      </c>
      <c r="GP30" s="28" t="s">
        <v>69</v>
      </c>
      <c r="GQ30" s="28">
        <v>0</v>
      </c>
      <c r="GR30" s="28" t="s">
        <v>69</v>
      </c>
      <c r="GS30" s="28">
        <v>0</v>
      </c>
      <c r="GT30" s="28">
        <v>0</v>
      </c>
      <c r="GU30" s="28">
        <v>0</v>
      </c>
      <c r="GV30" s="28">
        <v>0</v>
      </c>
      <c r="GW30" s="28">
        <v>0</v>
      </c>
      <c r="GX30" s="28">
        <v>0</v>
      </c>
      <c r="GY30" s="28">
        <v>0</v>
      </c>
      <c r="GZ30" s="28" t="s">
        <v>69</v>
      </c>
      <c r="HA30" s="28">
        <v>57477829</v>
      </c>
      <c r="HB30" s="28">
        <v>0</v>
      </c>
      <c r="HC30" s="28">
        <v>0</v>
      </c>
      <c r="HD30" s="28" t="s">
        <v>69</v>
      </c>
      <c r="HE30" s="28" t="s">
        <v>69</v>
      </c>
      <c r="HF30" s="28">
        <v>0</v>
      </c>
      <c r="HG30" s="28">
        <v>0</v>
      </c>
      <c r="HH30" s="28">
        <v>0</v>
      </c>
      <c r="HI30" s="28">
        <v>0</v>
      </c>
      <c r="HJ30" s="28">
        <v>0</v>
      </c>
      <c r="HK30" s="28">
        <v>0</v>
      </c>
      <c r="HL30" s="28">
        <v>0</v>
      </c>
      <c r="HM30" s="28">
        <v>0</v>
      </c>
      <c r="HN30" s="28">
        <v>0</v>
      </c>
      <c r="HO30" s="28">
        <v>0</v>
      </c>
      <c r="HP30" s="28">
        <v>0</v>
      </c>
      <c r="HQ30" s="28">
        <v>0</v>
      </c>
    </row>
    <row r="31" spans="1:225" ht="17.25" customHeight="1">
      <c r="A31" s="103"/>
      <c r="B31" s="24" t="s">
        <v>104</v>
      </c>
      <c r="C31" s="21" t="s">
        <v>58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 t="s">
        <v>110</v>
      </c>
      <c r="L31" s="28">
        <v>0</v>
      </c>
      <c r="M31" s="28" t="s">
        <v>148</v>
      </c>
      <c r="N31" s="28" t="s">
        <v>110</v>
      </c>
      <c r="O31" s="28">
        <v>0</v>
      </c>
      <c r="P31" s="28">
        <v>0</v>
      </c>
      <c r="Q31" s="28">
        <v>0</v>
      </c>
      <c r="R31" s="28">
        <v>0</v>
      </c>
      <c r="S31" s="28">
        <v>108037095</v>
      </c>
      <c r="T31" s="28">
        <v>0</v>
      </c>
      <c r="U31" s="28" t="s">
        <v>110</v>
      </c>
      <c r="V31" s="28">
        <v>0</v>
      </c>
      <c r="W31" s="28" t="s">
        <v>148</v>
      </c>
      <c r="X31" s="28">
        <v>0</v>
      </c>
      <c r="Y31" s="28">
        <v>0</v>
      </c>
      <c r="Z31" s="28">
        <v>58155518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 t="s">
        <v>128</v>
      </c>
      <c r="AO31" s="28">
        <v>0</v>
      </c>
      <c r="AP31" s="28">
        <v>0</v>
      </c>
      <c r="AQ31" s="28">
        <v>0</v>
      </c>
      <c r="AR31" s="28" t="s">
        <v>110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 t="s">
        <v>128</v>
      </c>
      <c r="AZ31" s="28">
        <v>0</v>
      </c>
      <c r="BA31" s="28">
        <v>0</v>
      </c>
      <c r="BB31" s="28">
        <v>0</v>
      </c>
      <c r="BC31" s="28">
        <v>0</v>
      </c>
      <c r="BD31" s="28" t="s">
        <v>128</v>
      </c>
      <c r="BE31" s="28" t="s">
        <v>148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 t="s">
        <v>110</v>
      </c>
      <c r="BR31" s="28" t="s">
        <v>128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 t="s">
        <v>163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 t="s">
        <v>110</v>
      </c>
      <c r="CS31" s="28">
        <v>0</v>
      </c>
      <c r="CT31" s="28">
        <v>0</v>
      </c>
      <c r="CU31" s="28">
        <v>0</v>
      </c>
      <c r="CV31" s="28">
        <v>0</v>
      </c>
      <c r="CW31" s="28">
        <v>52227109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33780325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 t="s">
        <v>163</v>
      </c>
      <c r="DK31" s="28">
        <v>40878500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198027617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 t="s">
        <v>163</v>
      </c>
      <c r="FI31" s="28">
        <v>0</v>
      </c>
      <c r="FJ31" s="28">
        <v>0</v>
      </c>
      <c r="FK31" s="28">
        <v>0</v>
      </c>
      <c r="FL31" s="28">
        <v>0</v>
      </c>
      <c r="FM31" s="28">
        <v>25972221</v>
      </c>
      <c r="FN31" s="28">
        <v>0</v>
      </c>
      <c r="FO31" s="20" t="s">
        <v>149</v>
      </c>
      <c r="FP31" s="20" t="s">
        <v>149</v>
      </c>
      <c r="FQ31" s="28">
        <v>0</v>
      </c>
      <c r="FR31" s="20" t="s">
        <v>149</v>
      </c>
      <c r="FS31" s="28">
        <v>330885000</v>
      </c>
      <c r="FT31" s="20" t="s">
        <v>149</v>
      </c>
      <c r="FU31" s="28">
        <v>0</v>
      </c>
      <c r="FV31" s="28">
        <v>0</v>
      </c>
      <c r="FW31" s="28">
        <v>0</v>
      </c>
      <c r="FX31" s="20" t="s">
        <v>149</v>
      </c>
      <c r="FY31" s="20" t="s">
        <v>149</v>
      </c>
      <c r="FZ31" s="28">
        <v>0</v>
      </c>
      <c r="GA31" s="20" t="s">
        <v>149</v>
      </c>
      <c r="GB31" s="20" t="s">
        <v>149</v>
      </c>
      <c r="GC31" s="20" t="s">
        <v>149</v>
      </c>
      <c r="GD31" s="28">
        <v>0</v>
      </c>
      <c r="GE31" s="28" t="s">
        <v>110</v>
      </c>
      <c r="GF31" s="20" t="s">
        <v>149</v>
      </c>
      <c r="GG31" s="28">
        <v>0</v>
      </c>
      <c r="GH31" s="28">
        <v>0</v>
      </c>
      <c r="GI31" s="20" t="s">
        <v>149</v>
      </c>
      <c r="GJ31" s="28">
        <v>0</v>
      </c>
      <c r="GK31" s="28">
        <v>0</v>
      </c>
      <c r="GL31" s="28">
        <v>0</v>
      </c>
      <c r="GM31" s="28">
        <v>0</v>
      </c>
      <c r="GN31" s="28">
        <v>0</v>
      </c>
      <c r="GO31" s="28">
        <v>0</v>
      </c>
      <c r="GP31" s="28" t="s">
        <v>69</v>
      </c>
      <c r="GQ31" s="28">
        <v>0</v>
      </c>
      <c r="GR31" s="28" t="s">
        <v>69</v>
      </c>
      <c r="GS31" s="28">
        <v>0</v>
      </c>
      <c r="GT31" s="28">
        <v>0</v>
      </c>
      <c r="GU31" s="28">
        <v>0</v>
      </c>
      <c r="GV31" s="28">
        <v>0</v>
      </c>
      <c r="GW31" s="28">
        <v>0</v>
      </c>
      <c r="GX31" s="28">
        <v>0</v>
      </c>
      <c r="GY31" s="28">
        <v>0</v>
      </c>
      <c r="GZ31" s="28" t="s">
        <v>69</v>
      </c>
      <c r="HA31" s="28">
        <v>0</v>
      </c>
      <c r="HB31" s="28">
        <v>0</v>
      </c>
      <c r="HC31" s="28">
        <v>0</v>
      </c>
      <c r="HD31" s="28" t="s">
        <v>69</v>
      </c>
      <c r="HE31" s="28" t="s">
        <v>69</v>
      </c>
      <c r="HF31" s="28">
        <v>0</v>
      </c>
      <c r="HG31" s="28">
        <v>0</v>
      </c>
      <c r="HH31" s="28">
        <v>0</v>
      </c>
      <c r="HI31" s="28">
        <v>0</v>
      </c>
      <c r="HJ31" s="28">
        <v>0</v>
      </c>
      <c r="HK31" s="28">
        <v>0</v>
      </c>
      <c r="HL31" s="28">
        <v>0</v>
      </c>
      <c r="HM31" s="28">
        <v>0</v>
      </c>
      <c r="HN31" s="28">
        <v>0</v>
      </c>
      <c r="HO31" s="28">
        <v>0</v>
      </c>
      <c r="HP31" s="28">
        <v>0</v>
      </c>
      <c r="HQ31" s="28">
        <v>0</v>
      </c>
    </row>
    <row r="32" spans="1:225" ht="17.25" customHeight="1">
      <c r="A32" s="103"/>
      <c r="B32" s="24" t="s">
        <v>105</v>
      </c>
      <c r="C32" s="21" t="s">
        <v>59</v>
      </c>
      <c r="D32" s="28">
        <v>327367772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 t="s">
        <v>110</v>
      </c>
      <c r="L32" s="28">
        <v>0</v>
      </c>
      <c r="M32" s="28" t="s">
        <v>148</v>
      </c>
      <c r="N32" s="28" t="s">
        <v>110</v>
      </c>
      <c r="O32" s="28">
        <v>24553558</v>
      </c>
      <c r="P32" s="28">
        <v>0</v>
      </c>
      <c r="Q32" s="28">
        <v>0</v>
      </c>
      <c r="R32" s="28">
        <v>0</v>
      </c>
      <c r="S32" s="28">
        <v>0</v>
      </c>
      <c r="T32" s="28">
        <v>10000000</v>
      </c>
      <c r="U32" s="28" t="s">
        <v>110</v>
      </c>
      <c r="V32" s="28">
        <v>0</v>
      </c>
      <c r="W32" s="28" t="s">
        <v>148</v>
      </c>
      <c r="X32" s="28">
        <v>0</v>
      </c>
      <c r="Y32" s="28">
        <v>89000000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1181250</v>
      </c>
      <c r="AL32" s="28">
        <v>0</v>
      </c>
      <c r="AM32" s="28">
        <v>0</v>
      </c>
      <c r="AN32" s="28" t="s">
        <v>128</v>
      </c>
      <c r="AO32" s="28">
        <v>0</v>
      </c>
      <c r="AP32" s="28">
        <v>0</v>
      </c>
      <c r="AQ32" s="28">
        <v>0</v>
      </c>
      <c r="AR32" s="28" t="s">
        <v>110</v>
      </c>
      <c r="AS32" s="28">
        <v>98777450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 t="s">
        <v>128</v>
      </c>
      <c r="AZ32" s="28">
        <v>0</v>
      </c>
      <c r="BA32" s="28">
        <v>0</v>
      </c>
      <c r="BB32" s="28">
        <v>0</v>
      </c>
      <c r="BC32" s="28">
        <v>0</v>
      </c>
      <c r="BD32" s="28" t="s">
        <v>128</v>
      </c>
      <c r="BE32" s="28" t="s">
        <v>148</v>
      </c>
      <c r="BF32" s="28">
        <v>0</v>
      </c>
      <c r="BG32" s="28">
        <v>0</v>
      </c>
      <c r="BH32" s="28">
        <v>9518000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 t="s">
        <v>110</v>
      </c>
      <c r="BR32" s="28" t="s">
        <v>128</v>
      </c>
      <c r="BS32" s="28">
        <v>0</v>
      </c>
      <c r="BT32" s="28">
        <v>0</v>
      </c>
      <c r="BU32" s="28">
        <v>0</v>
      </c>
      <c r="BV32" s="28">
        <v>0</v>
      </c>
      <c r="BW32" s="28">
        <v>2663954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 t="s">
        <v>163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 t="s">
        <v>110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27386040</v>
      </c>
      <c r="DH32" s="28">
        <v>0</v>
      </c>
      <c r="DI32" s="28">
        <v>0</v>
      </c>
      <c r="DJ32" s="28" t="s">
        <v>163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206995300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 t="s">
        <v>163</v>
      </c>
      <c r="FI32" s="28">
        <v>0</v>
      </c>
      <c r="FJ32" s="28">
        <v>9938379</v>
      </c>
      <c r="FK32" s="28">
        <v>0</v>
      </c>
      <c r="FL32" s="28">
        <v>0</v>
      </c>
      <c r="FM32" s="28">
        <v>0</v>
      </c>
      <c r="FN32" s="28">
        <v>0</v>
      </c>
      <c r="FO32" s="20" t="s">
        <v>149</v>
      </c>
      <c r="FP32" s="20" t="s">
        <v>149</v>
      </c>
      <c r="FQ32" s="28">
        <v>0</v>
      </c>
      <c r="FR32" s="20" t="s">
        <v>149</v>
      </c>
      <c r="FS32" s="28">
        <v>0</v>
      </c>
      <c r="FT32" s="20" t="s">
        <v>149</v>
      </c>
      <c r="FU32" s="28">
        <v>0</v>
      </c>
      <c r="FV32" s="28">
        <v>0</v>
      </c>
      <c r="FW32" s="28">
        <v>0</v>
      </c>
      <c r="FX32" s="20" t="s">
        <v>149</v>
      </c>
      <c r="FY32" s="20" t="s">
        <v>149</v>
      </c>
      <c r="FZ32" s="28">
        <v>0</v>
      </c>
      <c r="GA32" s="20" t="s">
        <v>149</v>
      </c>
      <c r="GB32" s="20" t="s">
        <v>149</v>
      </c>
      <c r="GC32" s="20" t="s">
        <v>149</v>
      </c>
      <c r="GD32" s="28">
        <v>0</v>
      </c>
      <c r="GE32" s="28" t="s">
        <v>110</v>
      </c>
      <c r="GF32" s="20" t="s">
        <v>149</v>
      </c>
      <c r="GG32" s="28">
        <v>0</v>
      </c>
      <c r="GH32" s="28">
        <v>0</v>
      </c>
      <c r="GI32" s="20" t="s">
        <v>149</v>
      </c>
      <c r="GJ32" s="28">
        <v>0</v>
      </c>
      <c r="GK32" s="28">
        <v>0</v>
      </c>
      <c r="GL32" s="28">
        <v>0</v>
      </c>
      <c r="GM32" s="28">
        <v>0</v>
      </c>
      <c r="GN32" s="28">
        <v>0</v>
      </c>
      <c r="GO32" s="28">
        <v>0</v>
      </c>
      <c r="GP32" s="28" t="s">
        <v>69</v>
      </c>
      <c r="GQ32" s="28">
        <v>0</v>
      </c>
      <c r="GR32" s="28" t="s">
        <v>69</v>
      </c>
      <c r="GS32" s="28">
        <v>0</v>
      </c>
      <c r="GT32" s="28">
        <v>0</v>
      </c>
      <c r="GU32" s="28">
        <v>0</v>
      </c>
      <c r="GV32" s="28">
        <v>0</v>
      </c>
      <c r="GW32" s="28">
        <v>0</v>
      </c>
      <c r="GX32" s="28">
        <v>0</v>
      </c>
      <c r="GY32" s="28">
        <v>0</v>
      </c>
      <c r="GZ32" s="28" t="s">
        <v>69</v>
      </c>
      <c r="HA32" s="28">
        <v>15306000</v>
      </c>
      <c r="HB32" s="28">
        <v>0</v>
      </c>
      <c r="HC32" s="28">
        <v>0</v>
      </c>
      <c r="HD32" s="28" t="s">
        <v>69</v>
      </c>
      <c r="HE32" s="28" t="s">
        <v>69</v>
      </c>
      <c r="HF32" s="28">
        <v>0</v>
      </c>
      <c r="HG32" s="28">
        <v>0</v>
      </c>
      <c r="HH32" s="28">
        <v>0</v>
      </c>
      <c r="HI32" s="28">
        <v>0</v>
      </c>
      <c r="HJ32" s="28">
        <v>0</v>
      </c>
      <c r="HK32" s="28">
        <v>0</v>
      </c>
      <c r="HL32" s="28">
        <v>0</v>
      </c>
      <c r="HM32" s="28">
        <v>0</v>
      </c>
      <c r="HN32" s="28">
        <v>0</v>
      </c>
      <c r="HO32" s="28">
        <v>0</v>
      </c>
      <c r="HP32" s="28">
        <v>0</v>
      </c>
      <c r="HQ32" s="28">
        <v>0</v>
      </c>
    </row>
    <row r="33" spans="1:225" ht="17.25" customHeight="1">
      <c r="A33" s="103"/>
      <c r="B33" s="24" t="s">
        <v>106</v>
      </c>
      <c r="C33" s="21" t="s">
        <v>60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 t="s">
        <v>110</v>
      </c>
      <c r="L33" s="28">
        <v>0</v>
      </c>
      <c r="M33" s="28" t="s">
        <v>148</v>
      </c>
      <c r="N33" s="28" t="s">
        <v>110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 t="s">
        <v>110</v>
      </c>
      <c r="V33" s="28">
        <v>0</v>
      </c>
      <c r="W33" s="28" t="s">
        <v>148</v>
      </c>
      <c r="X33" s="28">
        <v>169988937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 t="s">
        <v>128</v>
      </c>
      <c r="AO33" s="28">
        <v>0</v>
      </c>
      <c r="AP33" s="28">
        <v>0</v>
      </c>
      <c r="AQ33" s="28">
        <v>0</v>
      </c>
      <c r="AR33" s="28" t="s">
        <v>110</v>
      </c>
      <c r="AS33" s="28">
        <v>0</v>
      </c>
      <c r="AT33" s="28">
        <v>0</v>
      </c>
      <c r="AU33" s="28">
        <v>82944377</v>
      </c>
      <c r="AV33" s="28">
        <v>0</v>
      </c>
      <c r="AW33" s="28">
        <v>0</v>
      </c>
      <c r="AX33" s="28">
        <v>0</v>
      </c>
      <c r="AY33" s="28" t="s">
        <v>128</v>
      </c>
      <c r="AZ33" s="28">
        <v>0</v>
      </c>
      <c r="BA33" s="28">
        <v>0</v>
      </c>
      <c r="BB33" s="28">
        <v>0</v>
      </c>
      <c r="BC33" s="28">
        <v>0</v>
      </c>
      <c r="BD33" s="28" t="s">
        <v>128</v>
      </c>
      <c r="BE33" s="28" t="s">
        <v>148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787355</v>
      </c>
      <c r="BN33" s="28">
        <v>0</v>
      </c>
      <c r="BO33" s="28">
        <v>0</v>
      </c>
      <c r="BP33" s="28">
        <v>0</v>
      </c>
      <c r="BQ33" s="28" t="s">
        <v>110</v>
      </c>
      <c r="BR33" s="28" t="s">
        <v>128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 t="s">
        <v>163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 t="s">
        <v>110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 t="s">
        <v>163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 t="s">
        <v>163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0" t="s">
        <v>149</v>
      </c>
      <c r="FP33" s="20" t="s">
        <v>149</v>
      </c>
      <c r="FQ33" s="28">
        <v>0</v>
      </c>
      <c r="FR33" s="20" t="s">
        <v>149</v>
      </c>
      <c r="FS33" s="28">
        <v>0</v>
      </c>
      <c r="FT33" s="20" t="s">
        <v>149</v>
      </c>
      <c r="FU33" s="28">
        <v>416918248</v>
      </c>
      <c r="FV33" s="28">
        <v>0</v>
      </c>
      <c r="FW33" s="28">
        <v>0</v>
      </c>
      <c r="FX33" s="20" t="s">
        <v>149</v>
      </c>
      <c r="FY33" s="20" t="s">
        <v>149</v>
      </c>
      <c r="FZ33" s="28">
        <v>0</v>
      </c>
      <c r="GA33" s="20" t="s">
        <v>149</v>
      </c>
      <c r="GB33" s="20" t="s">
        <v>149</v>
      </c>
      <c r="GC33" s="20" t="s">
        <v>149</v>
      </c>
      <c r="GD33" s="28">
        <v>0</v>
      </c>
      <c r="GE33" s="28" t="s">
        <v>110</v>
      </c>
      <c r="GF33" s="20" t="s">
        <v>149</v>
      </c>
      <c r="GG33" s="28">
        <v>0</v>
      </c>
      <c r="GH33" s="28">
        <v>0</v>
      </c>
      <c r="GI33" s="20" t="s">
        <v>149</v>
      </c>
      <c r="GJ33" s="28">
        <v>0</v>
      </c>
      <c r="GK33" s="28">
        <v>0</v>
      </c>
      <c r="GL33" s="28">
        <v>0</v>
      </c>
      <c r="GM33" s="28">
        <v>0</v>
      </c>
      <c r="GN33" s="28">
        <v>0</v>
      </c>
      <c r="GO33" s="28">
        <v>0</v>
      </c>
      <c r="GP33" s="28" t="s">
        <v>69</v>
      </c>
      <c r="GQ33" s="28">
        <v>0</v>
      </c>
      <c r="GR33" s="28" t="s">
        <v>69</v>
      </c>
      <c r="GS33" s="28">
        <v>1333765</v>
      </c>
      <c r="GT33" s="28">
        <v>0</v>
      </c>
      <c r="GU33" s="28">
        <v>0</v>
      </c>
      <c r="GV33" s="28">
        <v>0</v>
      </c>
      <c r="GW33" s="28">
        <v>0</v>
      </c>
      <c r="GX33" s="28">
        <v>117237904</v>
      </c>
      <c r="GY33" s="28">
        <v>0</v>
      </c>
      <c r="GZ33" s="28" t="s">
        <v>69</v>
      </c>
      <c r="HA33" s="28">
        <v>0</v>
      </c>
      <c r="HB33" s="28">
        <v>0</v>
      </c>
      <c r="HC33" s="28">
        <v>0</v>
      </c>
      <c r="HD33" s="28" t="s">
        <v>69</v>
      </c>
      <c r="HE33" s="28" t="s">
        <v>69</v>
      </c>
      <c r="HF33" s="28">
        <v>0</v>
      </c>
      <c r="HG33" s="28">
        <v>0</v>
      </c>
      <c r="HH33" s="28">
        <v>0</v>
      </c>
      <c r="HI33" s="28">
        <v>0</v>
      </c>
      <c r="HJ33" s="28">
        <v>0</v>
      </c>
      <c r="HK33" s="28">
        <v>0</v>
      </c>
      <c r="HL33" s="28">
        <v>0</v>
      </c>
      <c r="HM33" s="28">
        <v>99750000</v>
      </c>
      <c r="HN33" s="28">
        <v>0</v>
      </c>
      <c r="HO33" s="28">
        <v>0</v>
      </c>
      <c r="HP33" s="28">
        <v>0</v>
      </c>
      <c r="HQ33" s="28">
        <v>0</v>
      </c>
    </row>
    <row r="34" spans="1:225" ht="17.25" customHeight="1">
      <c r="A34" s="103"/>
      <c r="B34" s="24" t="s">
        <v>144</v>
      </c>
      <c r="C34" s="21" t="s">
        <v>61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 t="s">
        <v>110</v>
      </c>
      <c r="L34" s="28">
        <v>0</v>
      </c>
      <c r="M34" s="28" t="s">
        <v>148</v>
      </c>
      <c r="N34" s="28" t="s">
        <v>110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 t="s">
        <v>110</v>
      </c>
      <c r="V34" s="28">
        <v>0</v>
      </c>
      <c r="W34" s="28" t="s">
        <v>148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 t="s">
        <v>128</v>
      </c>
      <c r="AO34" s="28">
        <v>0</v>
      </c>
      <c r="AP34" s="28">
        <v>0</v>
      </c>
      <c r="AQ34" s="28">
        <v>0</v>
      </c>
      <c r="AR34" s="28" t="s">
        <v>110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 t="s">
        <v>128</v>
      </c>
      <c r="AZ34" s="28">
        <v>0</v>
      </c>
      <c r="BA34" s="28">
        <v>0</v>
      </c>
      <c r="BB34" s="28">
        <v>0</v>
      </c>
      <c r="BC34" s="28">
        <v>0</v>
      </c>
      <c r="BD34" s="28" t="s">
        <v>128</v>
      </c>
      <c r="BE34" s="28" t="s">
        <v>148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 t="s">
        <v>110</v>
      </c>
      <c r="BR34" s="28" t="s">
        <v>128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 t="s">
        <v>163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 t="s">
        <v>110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148361170</v>
      </c>
      <c r="CZ34" s="28">
        <v>0</v>
      </c>
      <c r="DA34" s="28">
        <v>0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 t="s">
        <v>163</v>
      </c>
      <c r="DK34" s="28">
        <v>0</v>
      </c>
      <c r="DL34" s="28">
        <v>0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>
        <v>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>
        <v>0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 t="s">
        <v>163</v>
      </c>
      <c r="FI34" s="28">
        <v>0</v>
      </c>
      <c r="FJ34" s="28">
        <v>0</v>
      </c>
      <c r="FK34" s="28">
        <v>0</v>
      </c>
      <c r="FL34" s="28">
        <v>0</v>
      </c>
      <c r="FM34" s="28">
        <v>0</v>
      </c>
      <c r="FN34" s="28">
        <v>0</v>
      </c>
      <c r="FO34" s="20" t="s">
        <v>149</v>
      </c>
      <c r="FP34" s="20" t="s">
        <v>149</v>
      </c>
      <c r="FQ34" s="28">
        <v>0</v>
      </c>
      <c r="FR34" s="20" t="s">
        <v>149</v>
      </c>
      <c r="FS34" s="28">
        <v>0</v>
      </c>
      <c r="FT34" s="20" t="s">
        <v>149</v>
      </c>
      <c r="FU34" s="28">
        <v>0</v>
      </c>
      <c r="FV34" s="28">
        <v>0</v>
      </c>
      <c r="FW34" s="28">
        <v>0</v>
      </c>
      <c r="FX34" s="20" t="s">
        <v>149</v>
      </c>
      <c r="FY34" s="20" t="s">
        <v>149</v>
      </c>
      <c r="FZ34" s="28">
        <v>0</v>
      </c>
      <c r="GA34" s="20" t="s">
        <v>149</v>
      </c>
      <c r="GB34" s="20" t="s">
        <v>149</v>
      </c>
      <c r="GC34" s="20" t="s">
        <v>149</v>
      </c>
      <c r="GD34" s="28">
        <v>0</v>
      </c>
      <c r="GE34" s="28" t="s">
        <v>110</v>
      </c>
      <c r="GF34" s="20" t="s">
        <v>149</v>
      </c>
      <c r="GG34" s="28">
        <v>0</v>
      </c>
      <c r="GH34" s="28">
        <v>0</v>
      </c>
      <c r="GI34" s="20" t="s">
        <v>149</v>
      </c>
      <c r="GJ34" s="28">
        <v>0</v>
      </c>
      <c r="GK34" s="28">
        <v>0</v>
      </c>
      <c r="GL34" s="28">
        <v>0</v>
      </c>
      <c r="GM34" s="28">
        <v>0</v>
      </c>
      <c r="GN34" s="28">
        <v>0</v>
      </c>
      <c r="GO34" s="28">
        <v>0</v>
      </c>
      <c r="GP34" s="28" t="s">
        <v>69</v>
      </c>
      <c r="GQ34" s="28">
        <v>0</v>
      </c>
      <c r="GR34" s="28" t="s">
        <v>69</v>
      </c>
      <c r="GS34" s="28">
        <v>0</v>
      </c>
      <c r="GT34" s="28">
        <v>0</v>
      </c>
      <c r="GU34" s="28">
        <v>0</v>
      </c>
      <c r="GV34" s="28">
        <v>0</v>
      </c>
      <c r="GW34" s="28">
        <v>0</v>
      </c>
      <c r="GX34" s="28">
        <v>0</v>
      </c>
      <c r="GY34" s="28">
        <v>0</v>
      </c>
      <c r="GZ34" s="28" t="s">
        <v>69</v>
      </c>
      <c r="HA34" s="28">
        <v>0</v>
      </c>
      <c r="HB34" s="28">
        <v>0</v>
      </c>
      <c r="HC34" s="28">
        <v>0</v>
      </c>
      <c r="HD34" s="28" t="s">
        <v>69</v>
      </c>
      <c r="HE34" s="28" t="s">
        <v>69</v>
      </c>
      <c r="HF34" s="28">
        <v>0</v>
      </c>
      <c r="HG34" s="28">
        <v>0</v>
      </c>
      <c r="HH34" s="28">
        <v>0</v>
      </c>
      <c r="HI34" s="28">
        <v>0</v>
      </c>
      <c r="HJ34" s="28">
        <v>0</v>
      </c>
      <c r="HK34" s="28">
        <v>0</v>
      </c>
      <c r="HL34" s="28">
        <v>0</v>
      </c>
      <c r="HM34" s="28">
        <v>0</v>
      </c>
      <c r="HN34" s="28">
        <v>0</v>
      </c>
      <c r="HO34" s="28">
        <v>0</v>
      </c>
      <c r="HP34" s="28">
        <v>0</v>
      </c>
      <c r="HQ34" s="28">
        <v>0</v>
      </c>
    </row>
    <row r="35" spans="1:225" ht="17.25" customHeight="1">
      <c r="A35" s="105"/>
      <c r="B35" s="25" t="s">
        <v>107</v>
      </c>
      <c r="C35" s="19" t="s">
        <v>63</v>
      </c>
      <c r="D35" s="28">
        <v>93914824</v>
      </c>
      <c r="E35" s="28">
        <v>17093344</v>
      </c>
      <c r="F35" s="28">
        <v>9395955</v>
      </c>
      <c r="G35" s="28">
        <v>9117051</v>
      </c>
      <c r="H35" s="28">
        <v>5000000</v>
      </c>
      <c r="I35" s="28">
        <v>616803712</v>
      </c>
      <c r="J35" s="28">
        <v>93912336</v>
      </c>
      <c r="K35" s="28" t="s">
        <v>110</v>
      </c>
      <c r="L35" s="28">
        <v>29090092</v>
      </c>
      <c r="M35" s="28" t="s">
        <v>148</v>
      </c>
      <c r="N35" s="28" t="s">
        <v>110</v>
      </c>
      <c r="O35" s="28">
        <v>21352908</v>
      </c>
      <c r="P35" s="28">
        <v>130250904</v>
      </c>
      <c r="Q35" s="28">
        <v>55624824</v>
      </c>
      <c r="R35" s="28">
        <v>5000000</v>
      </c>
      <c r="S35" s="28">
        <v>25636808</v>
      </c>
      <c r="T35" s="28">
        <v>96206600</v>
      </c>
      <c r="U35" s="28" t="s">
        <v>110</v>
      </c>
      <c r="V35" s="28">
        <v>17373264</v>
      </c>
      <c r="W35" s="28" t="s">
        <v>148</v>
      </c>
      <c r="X35" s="28">
        <v>37661104</v>
      </c>
      <c r="Y35" s="28">
        <v>55653660</v>
      </c>
      <c r="Z35" s="28">
        <v>5000000</v>
      </c>
      <c r="AA35" s="28">
        <v>14568644</v>
      </c>
      <c r="AB35" s="28">
        <v>12034473</v>
      </c>
      <c r="AC35" s="28">
        <v>5000000</v>
      </c>
      <c r="AD35" s="28">
        <v>5000000</v>
      </c>
      <c r="AE35" s="28">
        <v>231189856</v>
      </c>
      <c r="AF35" s="28">
        <v>5000000</v>
      </c>
      <c r="AG35" s="28">
        <v>140819008</v>
      </c>
      <c r="AH35" s="28">
        <v>5000000</v>
      </c>
      <c r="AI35" s="28">
        <v>17189454</v>
      </c>
      <c r="AJ35" s="28">
        <v>129257696</v>
      </c>
      <c r="AK35" s="28">
        <v>82679376</v>
      </c>
      <c r="AL35" s="28">
        <v>5727468</v>
      </c>
      <c r="AM35" s="28">
        <v>5000000</v>
      </c>
      <c r="AN35" s="28" t="s">
        <v>128</v>
      </c>
      <c r="AO35" s="28">
        <v>5000000</v>
      </c>
      <c r="AP35" s="28">
        <v>5696269</v>
      </c>
      <c r="AQ35" s="28">
        <v>7853332</v>
      </c>
      <c r="AR35" s="28" t="s">
        <v>110</v>
      </c>
      <c r="AS35" s="28">
        <v>21170366</v>
      </c>
      <c r="AT35" s="28">
        <v>79257720</v>
      </c>
      <c r="AU35" s="28">
        <v>17825852</v>
      </c>
      <c r="AV35" s="28">
        <v>6666993</v>
      </c>
      <c r="AW35" s="28">
        <v>13607260</v>
      </c>
      <c r="AX35" s="28">
        <v>17321940</v>
      </c>
      <c r="AY35" s="28" t="s">
        <v>128</v>
      </c>
      <c r="AZ35" s="28">
        <v>5000000</v>
      </c>
      <c r="BA35" s="28">
        <v>5000000</v>
      </c>
      <c r="BB35" s="28">
        <v>205464960</v>
      </c>
      <c r="BC35" s="28">
        <v>70627776</v>
      </c>
      <c r="BD35" s="28" t="s">
        <v>128</v>
      </c>
      <c r="BE35" s="28" t="s">
        <v>148</v>
      </c>
      <c r="BF35" s="28">
        <v>5000000</v>
      </c>
      <c r="BG35" s="28">
        <v>13150984</v>
      </c>
      <c r="BH35" s="28">
        <v>58515868</v>
      </c>
      <c r="BI35" s="28">
        <v>5000000</v>
      </c>
      <c r="BJ35" s="28">
        <v>15875708</v>
      </c>
      <c r="BK35" s="28">
        <v>5000000</v>
      </c>
      <c r="BL35" s="28">
        <v>5000000</v>
      </c>
      <c r="BM35" s="28">
        <v>6286446</v>
      </c>
      <c r="BN35" s="28">
        <v>5000000</v>
      </c>
      <c r="BO35" s="28">
        <v>23452430</v>
      </c>
      <c r="BP35" s="28">
        <v>5000000</v>
      </c>
      <c r="BQ35" s="28" t="s">
        <v>110</v>
      </c>
      <c r="BR35" s="28" t="s">
        <v>128</v>
      </c>
      <c r="BS35" s="28">
        <v>33853356</v>
      </c>
      <c r="BT35" s="28">
        <v>5000000</v>
      </c>
      <c r="BU35" s="28">
        <v>10729418</v>
      </c>
      <c r="BV35" s="28">
        <v>16814640</v>
      </c>
      <c r="BW35" s="28">
        <v>6557521</v>
      </c>
      <c r="BX35" s="28">
        <v>5000000</v>
      </c>
      <c r="BY35" s="28">
        <v>5000000</v>
      </c>
      <c r="BZ35" s="28">
        <v>63682660</v>
      </c>
      <c r="CA35" s="28">
        <v>34850388</v>
      </c>
      <c r="CB35" s="28">
        <v>5000000</v>
      </c>
      <c r="CC35" s="28">
        <v>18769324</v>
      </c>
      <c r="CD35" s="28">
        <v>23050168</v>
      </c>
      <c r="CE35" s="28">
        <v>99959680</v>
      </c>
      <c r="CF35" s="28">
        <v>9133977</v>
      </c>
      <c r="CG35" s="28">
        <v>51167386</v>
      </c>
      <c r="CH35" s="28">
        <v>47454056</v>
      </c>
      <c r="CI35" s="28">
        <v>24266288</v>
      </c>
      <c r="CJ35" s="28" t="s">
        <v>163</v>
      </c>
      <c r="CK35" s="28">
        <v>10855125</v>
      </c>
      <c r="CL35" s="28">
        <v>25292092</v>
      </c>
      <c r="CM35" s="28">
        <v>5000000</v>
      </c>
      <c r="CN35" s="28">
        <v>138783904</v>
      </c>
      <c r="CO35" s="28">
        <v>11156558</v>
      </c>
      <c r="CP35" s="28">
        <v>62347360</v>
      </c>
      <c r="CQ35" s="28">
        <v>56158108</v>
      </c>
      <c r="CR35" s="28" t="s">
        <v>110</v>
      </c>
      <c r="CS35" s="28">
        <v>16151662</v>
      </c>
      <c r="CT35" s="28">
        <v>109446000</v>
      </c>
      <c r="CU35" s="28">
        <v>48114004</v>
      </c>
      <c r="CV35" s="28">
        <v>48960904</v>
      </c>
      <c r="CW35" s="28">
        <v>15061491</v>
      </c>
      <c r="CX35" s="28">
        <v>98909928</v>
      </c>
      <c r="CY35" s="28">
        <v>28156034</v>
      </c>
      <c r="CZ35" s="28">
        <v>437472928</v>
      </c>
      <c r="DA35" s="28">
        <v>159202848</v>
      </c>
      <c r="DB35" s="28">
        <v>5000000</v>
      </c>
      <c r="DC35" s="28">
        <v>5000000</v>
      </c>
      <c r="DD35" s="28">
        <v>5162928</v>
      </c>
      <c r="DE35" s="28">
        <v>20787766</v>
      </c>
      <c r="DF35" s="28">
        <v>85059264</v>
      </c>
      <c r="DG35" s="28">
        <v>48676976</v>
      </c>
      <c r="DH35" s="28">
        <v>24651500</v>
      </c>
      <c r="DI35" s="28">
        <v>63592908</v>
      </c>
      <c r="DJ35" s="28" t="s">
        <v>163</v>
      </c>
      <c r="DK35" s="28">
        <v>16412839</v>
      </c>
      <c r="DL35" s="28">
        <v>72744320</v>
      </c>
      <c r="DM35" s="28">
        <v>82875840</v>
      </c>
      <c r="DN35" s="28">
        <v>45197200</v>
      </c>
      <c r="DO35" s="28">
        <v>14145722</v>
      </c>
      <c r="DP35" s="28">
        <v>10031878</v>
      </c>
      <c r="DQ35" s="28">
        <v>16631555</v>
      </c>
      <c r="DR35" s="28">
        <v>33761168</v>
      </c>
      <c r="DS35" s="28">
        <v>43947084</v>
      </c>
      <c r="DT35" s="28">
        <v>9533452</v>
      </c>
      <c r="DU35" s="28">
        <v>38915704</v>
      </c>
      <c r="DV35" s="28">
        <v>5225855</v>
      </c>
      <c r="DW35" s="28">
        <v>401594816</v>
      </c>
      <c r="DX35" s="28">
        <v>51642336</v>
      </c>
      <c r="DY35" s="28">
        <v>20636224</v>
      </c>
      <c r="DZ35" s="28">
        <v>19899048</v>
      </c>
      <c r="EA35" s="28">
        <v>15729718</v>
      </c>
      <c r="EB35" s="28">
        <v>10482788</v>
      </c>
      <c r="EC35" s="28">
        <v>496372000</v>
      </c>
      <c r="ED35" s="28">
        <v>10446134</v>
      </c>
      <c r="EE35" s="28">
        <v>23157744</v>
      </c>
      <c r="EF35" s="28">
        <v>10509029</v>
      </c>
      <c r="EG35" s="28">
        <v>85968088</v>
      </c>
      <c r="EH35" s="28">
        <v>124350408</v>
      </c>
      <c r="EI35" s="28">
        <v>5000000</v>
      </c>
      <c r="EJ35" s="28">
        <v>22145294</v>
      </c>
      <c r="EK35" s="28">
        <v>20867544</v>
      </c>
      <c r="EL35" s="28">
        <v>14664339</v>
      </c>
      <c r="EM35" s="28">
        <v>76136480</v>
      </c>
      <c r="EN35" s="28">
        <v>41122620</v>
      </c>
      <c r="EO35" s="28">
        <v>126205920</v>
      </c>
      <c r="EP35" s="28">
        <v>25652438</v>
      </c>
      <c r="EQ35" s="28">
        <v>9121351</v>
      </c>
      <c r="ER35" s="28">
        <v>216545920</v>
      </c>
      <c r="ES35" s="28">
        <v>211035472</v>
      </c>
      <c r="ET35" s="28">
        <v>8373888</v>
      </c>
      <c r="EU35" s="28">
        <v>81429144</v>
      </c>
      <c r="EV35" s="28">
        <v>55381224</v>
      </c>
      <c r="EW35" s="28">
        <v>31405004</v>
      </c>
      <c r="EX35" s="28">
        <v>9014028</v>
      </c>
      <c r="EY35" s="28">
        <v>14983716</v>
      </c>
      <c r="EZ35" s="28">
        <v>181252800</v>
      </c>
      <c r="FA35" s="28">
        <v>34653225</v>
      </c>
      <c r="FB35" s="28">
        <v>37425248</v>
      </c>
      <c r="FC35" s="28">
        <v>19686752</v>
      </c>
      <c r="FD35" s="28">
        <v>222470592</v>
      </c>
      <c r="FE35" s="28">
        <v>21997320</v>
      </c>
      <c r="FF35" s="28">
        <v>117485832</v>
      </c>
      <c r="FG35" s="28">
        <v>15376466</v>
      </c>
      <c r="FH35" s="28" t="s">
        <v>163</v>
      </c>
      <c r="FI35" s="28">
        <v>127163832</v>
      </c>
      <c r="FJ35" s="28">
        <v>6620587</v>
      </c>
      <c r="FK35" s="28">
        <v>11184883</v>
      </c>
      <c r="FL35" s="28">
        <v>28172172</v>
      </c>
      <c r="FM35" s="28">
        <v>5000000</v>
      </c>
      <c r="FN35" s="28">
        <v>5000000</v>
      </c>
      <c r="FO35" s="28">
        <v>5000000</v>
      </c>
      <c r="FP35" s="28">
        <v>5000000</v>
      </c>
      <c r="FQ35" s="28">
        <v>5000000</v>
      </c>
      <c r="FR35" s="28">
        <v>5000000</v>
      </c>
      <c r="FS35" s="28">
        <v>93647528</v>
      </c>
      <c r="FT35" s="28">
        <v>5000000</v>
      </c>
      <c r="FU35" s="28">
        <v>119333632</v>
      </c>
      <c r="FV35" s="28">
        <v>5000000</v>
      </c>
      <c r="FW35" s="28">
        <v>78131400</v>
      </c>
      <c r="FX35" s="28">
        <v>5000000</v>
      </c>
      <c r="FY35" s="28">
        <v>5000000</v>
      </c>
      <c r="FZ35" s="28">
        <v>88962624</v>
      </c>
      <c r="GA35" s="28">
        <v>5000000</v>
      </c>
      <c r="GB35" s="28">
        <v>5000000</v>
      </c>
      <c r="GC35" s="28">
        <v>5000000</v>
      </c>
      <c r="GD35" s="28">
        <v>5000000</v>
      </c>
      <c r="GE35" s="28" t="s">
        <v>110</v>
      </c>
      <c r="GF35" s="28">
        <v>5000000</v>
      </c>
      <c r="GG35" s="28">
        <v>44164996</v>
      </c>
      <c r="GH35" s="28">
        <v>47317724</v>
      </c>
      <c r="GI35" s="28">
        <v>5000000</v>
      </c>
      <c r="GJ35" s="28">
        <v>5986333</v>
      </c>
      <c r="GK35" s="28">
        <v>42290040</v>
      </c>
      <c r="GL35" s="28">
        <v>18085604</v>
      </c>
      <c r="GM35" s="28">
        <v>10386720</v>
      </c>
      <c r="GN35" s="28">
        <v>8869681</v>
      </c>
      <c r="GO35" s="28">
        <v>20585990</v>
      </c>
      <c r="GP35" s="28" t="s">
        <v>69</v>
      </c>
      <c r="GQ35" s="28">
        <v>532210400</v>
      </c>
      <c r="GR35" s="28" t="s">
        <v>69</v>
      </c>
      <c r="GS35" s="28">
        <v>5000000</v>
      </c>
      <c r="GT35" s="28">
        <v>17128624</v>
      </c>
      <c r="GU35" s="28">
        <v>5341596</v>
      </c>
      <c r="GV35" s="28">
        <v>42296400</v>
      </c>
      <c r="GW35" s="28">
        <v>201879312</v>
      </c>
      <c r="GX35" s="28">
        <v>31421150</v>
      </c>
      <c r="GY35" s="28">
        <v>5000000</v>
      </c>
      <c r="GZ35" s="28" t="s">
        <v>69</v>
      </c>
      <c r="HA35" s="28">
        <v>16376361</v>
      </c>
      <c r="HB35" s="28">
        <v>98500832</v>
      </c>
      <c r="HC35" s="28">
        <v>70337856</v>
      </c>
      <c r="HD35" s="28" t="s">
        <v>69</v>
      </c>
      <c r="HE35" s="28" t="s">
        <v>69</v>
      </c>
      <c r="HF35" s="28">
        <v>5893220</v>
      </c>
      <c r="HG35" s="28">
        <v>199138016</v>
      </c>
      <c r="HH35" s="28">
        <v>14127699</v>
      </c>
      <c r="HI35" s="28">
        <v>10522958</v>
      </c>
      <c r="HJ35" s="28">
        <v>5000000</v>
      </c>
      <c r="HK35" s="28">
        <v>47694160</v>
      </c>
      <c r="HL35" s="28">
        <v>356413472</v>
      </c>
      <c r="HM35" s="28">
        <v>84400200</v>
      </c>
      <c r="HN35" s="28">
        <v>24870038</v>
      </c>
      <c r="HO35" s="28">
        <v>74881320</v>
      </c>
      <c r="HP35" s="28">
        <v>5000000</v>
      </c>
      <c r="HQ35" s="28">
        <v>30331836</v>
      </c>
    </row>
    <row r="36" spans="1:225" ht="17.25" customHeight="1">
      <c r="C36" s="14"/>
      <c r="T36" s="29"/>
    </row>
    <row r="37" spans="1:225" ht="17.25" customHeight="1">
      <c r="C37" s="14"/>
    </row>
    <row r="38" spans="1:225" ht="17.25" customHeight="1">
      <c r="C38" s="14"/>
    </row>
    <row r="39" spans="1:225" ht="17.25" customHeight="1">
      <c r="C39" s="14"/>
    </row>
    <row r="40" spans="1:225" ht="17.25" customHeight="1">
      <c r="C40" s="14"/>
    </row>
    <row r="41" spans="1:225" ht="17.25" customHeight="1">
      <c r="C41" s="14"/>
    </row>
    <row r="42" spans="1:225" ht="17.25" customHeight="1">
      <c r="C42" s="14"/>
    </row>
    <row r="43" spans="1:225" ht="17.25" customHeight="1">
      <c r="C43" s="14"/>
    </row>
    <row r="44" spans="1:225" ht="17.25" customHeight="1">
      <c r="C44" s="14"/>
    </row>
    <row r="45" spans="1:225" ht="17.25" customHeight="1">
      <c r="C45" s="14"/>
    </row>
    <row r="46" spans="1:225" ht="17.25" customHeight="1">
      <c r="C46" s="14"/>
    </row>
    <row r="47" spans="1:225" ht="17.25" customHeight="1">
      <c r="C47" s="14"/>
    </row>
    <row r="48" spans="1:225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</sheetData>
  <mergeCells count="1">
    <mergeCell ref="A2:A35"/>
  </mergeCells>
  <phoneticPr fontId="11" type="noConversion"/>
  <pageMargins left="0.7" right="0.7" top="0.75" bottom="0.7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1003"/>
  <sheetViews>
    <sheetView tabSelected="1" zoomScale="70" zoomScaleNormal="70" workbookViewId="0">
      <pane xSplit="3" topLeftCell="IM1" activePane="topRight" state="frozen"/>
      <selection pane="topRight" activeCell="IX38" sqref="IX38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255" width="15.59765625" customWidth="1"/>
  </cols>
  <sheetData>
    <row r="1" spans="1:255" ht="17.25" customHeight="1" thickBot="1">
      <c r="A1" s="30"/>
      <c r="B1" s="31"/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16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16">
        <v>1808154</v>
      </c>
      <c r="FB1" s="16">
        <v>1808155</v>
      </c>
      <c r="FC1" s="16">
        <v>1808156</v>
      </c>
      <c r="FD1" s="16">
        <v>1808157</v>
      </c>
      <c r="FE1" s="16">
        <v>1808158</v>
      </c>
      <c r="FF1" s="16">
        <v>1808159</v>
      </c>
      <c r="FG1" s="16">
        <v>1808160</v>
      </c>
      <c r="FH1" s="16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  <c r="GJ1" s="16">
        <v>1909189</v>
      </c>
      <c r="GK1" s="16">
        <v>1909190</v>
      </c>
      <c r="GL1" s="16">
        <v>1909191</v>
      </c>
      <c r="GM1" s="16">
        <v>1909192</v>
      </c>
      <c r="GN1" s="16">
        <v>1909193</v>
      </c>
      <c r="GO1" s="16">
        <v>1909194</v>
      </c>
      <c r="GP1" s="16">
        <v>1909195</v>
      </c>
      <c r="GQ1" s="16">
        <v>1909196</v>
      </c>
      <c r="GR1" s="16">
        <v>1909197</v>
      </c>
      <c r="GS1" s="16">
        <v>1909198</v>
      </c>
      <c r="GT1" s="16">
        <v>1909199</v>
      </c>
      <c r="GU1" s="16">
        <v>1909200</v>
      </c>
      <c r="GV1" s="16">
        <v>1909201</v>
      </c>
      <c r="GW1" s="16">
        <v>1909202</v>
      </c>
      <c r="GX1" s="16">
        <v>1909203</v>
      </c>
      <c r="GY1" s="16">
        <v>1909204</v>
      </c>
      <c r="GZ1" s="16">
        <v>1909205</v>
      </c>
      <c r="HA1" s="16">
        <v>1909206</v>
      </c>
      <c r="HB1" s="16">
        <v>1909207</v>
      </c>
      <c r="HC1" s="16">
        <v>1909208</v>
      </c>
      <c r="HD1" s="16">
        <v>1909209</v>
      </c>
      <c r="HE1" s="16">
        <v>1909210</v>
      </c>
      <c r="HF1" s="16">
        <v>1909211</v>
      </c>
      <c r="HG1" s="16">
        <v>1909212</v>
      </c>
      <c r="HH1" s="16">
        <v>1909213</v>
      </c>
      <c r="HI1" s="16">
        <v>1909214</v>
      </c>
      <c r="HJ1" s="16">
        <v>1909215</v>
      </c>
      <c r="HK1" s="16">
        <v>1909216</v>
      </c>
      <c r="HL1" s="16">
        <v>1909217</v>
      </c>
      <c r="HM1" s="16">
        <v>1909218</v>
      </c>
      <c r="HN1" s="16">
        <v>1909219</v>
      </c>
      <c r="HO1" s="16">
        <v>1909220</v>
      </c>
      <c r="HP1" s="16">
        <v>1909221</v>
      </c>
      <c r="HQ1" s="16">
        <v>1909222</v>
      </c>
      <c r="HR1" s="16">
        <v>2010223</v>
      </c>
      <c r="HS1" s="16">
        <v>2010224</v>
      </c>
      <c r="HT1" s="16">
        <v>2010225</v>
      </c>
      <c r="HU1" s="16">
        <v>2010226</v>
      </c>
      <c r="HV1" s="16">
        <v>2010227</v>
      </c>
      <c r="HW1" s="16">
        <v>2010228</v>
      </c>
      <c r="HX1" s="16">
        <v>2010229</v>
      </c>
      <c r="HY1" s="16">
        <v>2010230</v>
      </c>
      <c r="HZ1" s="16">
        <v>2010231</v>
      </c>
      <c r="IA1" s="16">
        <v>2010232</v>
      </c>
      <c r="IB1" s="16">
        <v>2010233</v>
      </c>
      <c r="IC1" s="16">
        <v>2010234</v>
      </c>
      <c r="ID1" s="16">
        <v>2010235</v>
      </c>
      <c r="IE1" s="16">
        <v>2010236</v>
      </c>
      <c r="IF1" s="16">
        <v>2010237</v>
      </c>
      <c r="IG1" s="16">
        <v>2010238</v>
      </c>
      <c r="IH1" s="16">
        <v>2010239</v>
      </c>
      <c r="II1" s="16">
        <v>2010240</v>
      </c>
      <c r="IJ1" s="16">
        <v>2010241</v>
      </c>
      <c r="IK1" s="16">
        <v>2010242</v>
      </c>
      <c r="IL1" s="16">
        <v>2010243</v>
      </c>
      <c r="IM1" s="16">
        <v>2010244</v>
      </c>
      <c r="IN1" s="16">
        <v>2010245</v>
      </c>
      <c r="IO1" s="16">
        <v>2010246</v>
      </c>
      <c r="IP1" s="16">
        <v>2010247</v>
      </c>
      <c r="IQ1" s="16">
        <v>2010248</v>
      </c>
      <c r="IR1" s="16">
        <v>2010249</v>
      </c>
      <c r="IS1" s="16">
        <v>2010250</v>
      </c>
      <c r="IT1" s="16">
        <v>2010251</v>
      </c>
      <c r="IU1" s="16">
        <v>2010252</v>
      </c>
    </row>
    <row r="2" spans="1:255" ht="17.25" customHeight="1" thickTop="1">
      <c r="A2" s="102" t="s">
        <v>186</v>
      </c>
      <c r="B2" s="22" t="s">
        <v>65</v>
      </c>
      <c r="C2" s="23" t="s">
        <v>187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 t="s">
        <v>110</v>
      </c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 t="s">
        <v>163</v>
      </c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 t="s">
        <v>110</v>
      </c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 t="s">
        <v>110</v>
      </c>
      <c r="GF2" s="28"/>
      <c r="GG2" s="28"/>
      <c r="GH2" s="28"/>
      <c r="GI2" s="28"/>
      <c r="GJ2" s="28"/>
      <c r="GK2" s="28"/>
      <c r="GL2" s="28"/>
      <c r="GM2" s="28" t="s">
        <v>110</v>
      </c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 t="s">
        <v>110</v>
      </c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</row>
    <row r="3" spans="1:255" ht="17.25" customHeight="1">
      <c r="A3" s="103"/>
      <c r="B3" s="24" t="s">
        <v>218</v>
      </c>
      <c r="C3" s="19" t="s">
        <v>227</v>
      </c>
      <c r="D3" s="28">
        <v>990509499</v>
      </c>
      <c r="E3" s="28">
        <v>370084296</v>
      </c>
      <c r="F3" s="28">
        <v>153415281</v>
      </c>
      <c r="G3" s="28">
        <v>721592152</v>
      </c>
      <c r="H3" s="28">
        <v>8750368</v>
      </c>
      <c r="I3" s="28">
        <v>4068939712</v>
      </c>
      <c r="J3" s="28">
        <v>3013767104</v>
      </c>
      <c r="K3" s="28" t="s">
        <v>110</v>
      </c>
      <c r="L3" s="28">
        <v>715195828</v>
      </c>
      <c r="M3" s="28" t="s">
        <v>110</v>
      </c>
      <c r="N3" s="28" t="s">
        <v>110</v>
      </c>
      <c r="O3" s="28">
        <v>190182108</v>
      </c>
      <c r="P3" s="28">
        <v>1554226160</v>
      </c>
      <c r="Q3" s="28">
        <v>348241314</v>
      </c>
      <c r="R3" s="28">
        <v>15975000</v>
      </c>
      <c r="S3" s="28">
        <v>72411176</v>
      </c>
      <c r="T3" s="28">
        <v>510549977</v>
      </c>
      <c r="U3" s="28" t="s">
        <v>110</v>
      </c>
      <c r="V3" s="28">
        <v>501571677</v>
      </c>
      <c r="W3" s="28" t="s">
        <v>110</v>
      </c>
      <c r="X3" s="28">
        <v>-5425198</v>
      </c>
      <c r="Y3" s="28">
        <v>579452736</v>
      </c>
      <c r="Z3" s="28">
        <v>78439440</v>
      </c>
      <c r="AA3" s="28">
        <v>-4491700</v>
      </c>
      <c r="AB3" s="28">
        <v>268545327</v>
      </c>
      <c r="AC3" s="28">
        <v>17460680</v>
      </c>
      <c r="AD3" s="28">
        <v>61226249</v>
      </c>
      <c r="AE3" s="28">
        <v>1902724360</v>
      </c>
      <c r="AF3" s="28">
        <v>21504539</v>
      </c>
      <c r="AG3" s="28">
        <v>1251407000</v>
      </c>
      <c r="AH3" s="28">
        <v>24917612</v>
      </c>
      <c r="AI3" s="28">
        <v>158882606</v>
      </c>
      <c r="AJ3" s="28">
        <v>266643753</v>
      </c>
      <c r="AK3" s="28">
        <v>135891984</v>
      </c>
      <c r="AL3" s="28">
        <v>113368257</v>
      </c>
      <c r="AM3" s="28">
        <v>8884802</v>
      </c>
      <c r="AN3" s="28" t="s">
        <v>128</v>
      </c>
      <c r="AO3" s="28">
        <v>87950207</v>
      </c>
      <c r="AP3" s="28">
        <v>219909066</v>
      </c>
      <c r="AQ3" s="28">
        <v>286048073</v>
      </c>
      <c r="AR3" s="28" t="s">
        <v>110</v>
      </c>
      <c r="AS3" s="28">
        <v>214950130</v>
      </c>
      <c r="AT3" s="28">
        <v>225895874</v>
      </c>
      <c r="AU3" s="28">
        <v>0</v>
      </c>
      <c r="AV3" s="28">
        <v>153112450</v>
      </c>
      <c r="AW3" s="28">
        <v>166140188</v>
      </c>
      <c r="AX3" s="28">
        <v>590245</v>
      </c>
      <c r="AY3" s="28" t="s">
        <v>128</v>
      </c>
      <c r="AZ3" s="28">
        <v>72287146</v>
      </c>
      <c r="BA3" s="28">
        <v>36534599</v>
      </c>
      <c r="BB3" s="28">
        <v>429828774</v>
      </c>
      <c r="BC3" s="28">
        <v>546317860</v>
      </c>
      <c r="BD3" s="28" t="s">
        <v>128</v>
      </c>
      <c r="BE3" s="28" t="s">
        <v>148</v>
      </c>
      <c r="BF3" s="28">
        <v>13052350</v>
      </c>
      <c r="BG3" s="28">
        <v>131156592</v>
      </c>
      <c r="BH3" s="28">
        <v>226802828</v>
      </c>
      <c r="BI3" s="28">
        <v>51887371</v>
      </c>
      <c r="BJ3" s="28">
        <v>174805945</v>
      </c>
      <c r="BK3" s="28">
        <v>66601245</v>
      </c>
      <c r="BL3" s="28">
        <v>3104315</v>
      </c>
      <c r="BM3" s="28">
        <v>21360000</v>
      </c>
      <c r="BN3" s="28">
        <v>67580220</v>
      </c>
      <c r="BO3" s="28">
        <v>1552356</v>
      </c>
      <c r="BP3" s="28">
        <v>17779189</v>
      </c>
      <c r="BQ3" s="28" t="s">
        <v>110</v>
      </c>
      <c r="BR3" s="28" t="s">
        <v>128</v>
      </c>
      <c r="BS3" s="28">
        <v>226950891</v>
      </c>
      <c r="BT3" s="28">
        <v>32850664</v>
      </c>
      <c r="BU3" s="28">
        <v>11909556</v>
      </c>
      <c r="BV3" s="28">
        <v>96749490</v>
      </c>
      <c r="BW3" s="28">
        <v>39236207</v>
      </c>
      <c r="BX3" s="28">
        <v>-10644443</v>
      </c>
      <c r="BY3" s="28">
        <v>37326757</v>
      </c>
      <c r="BZ3" s="28">
        <v>484571414</v>
      </c>
      <c r="CA3" s="28">
        <v>459892107</v>
      </c>
      <c r="CB3" s="28">
        <v>50717320</v>
      </c>
      <c r="CC3" s="28">
        <v>62967587</v>
      </c>
      <c r="CD3" s="28">
        <v>304002850</v>
      </c>
      <c r="CE3" s="28">
        <v>714124144</v>
      </c>
      <c r="CF3" s="28">
        <v>113279202</v>
      </c>
      <c r="CG3" s="28">
        <v>196206084</v>
      </c>
      <c r="CH3" s="28">
        <v>458628228</v>
      </c>
      <c r="CI3" s="28">
        <v>83319908</v>
      </c>
      <c r="CJ3" s="28" t="s">
        <v>148</v>
      </c>
      <c r="CK3" s="28">
        <v>12905703</v>
      </c>
      <c r="CL3" s="28">
        <v>143645616</v>
      </c>
      <c r="CM3" s="28">
        <v>150512687</v>
      </c>
      <c r="CN3" s="28">
        <v>43183844</v>
      </c>
      <c r="CO3" s="28">
        <v>92661685</v>
      </c>
      <c r="CP3" s="28">
        <v>348341643</v>
      </c>
      <c r="CQ3" s="28">
        <v>762215599</v>
      </c>
      <c r="CR3" s="28" t="s">
        <v>110</v>
      </c>
      <c r="CS3" s="28">
        <v>100688546</v>
      </c>
      <c r="CT3" s="28">
        <v>128000000</v>
      </c>
      <c r="CU3" s="28">
        <v>532035928</v>
      </c>
      <c r="CV3" s="28">
        <v>68768126</v>
      </c>
      <c r="CW3" s="28">
        <v>65134348</v>
      </c>
      <c r="CX3" s="28">
        <v>574862991</v>
      </c>
      <c r="CY3" s="28">
        <v>181047148</v>
      </c>
      <c r="CZ3" s="28" t="s">
        <v>110</v>
      </c>
      <c r="DA3" s="28">
        <v>826109175</v>
      </c>
      <c r="DB3" s="28">
        <v>-130607947</v>
      </c>
      <c r="DC3" s="28">
        <v>5240080</v>
      </c>
      <c r="DD3" s="28">
        <v>11474903</v>
      </c>
      <c r="DE3" s="28">
        <v>28421280</v>
      </c>
      <c r="DF3" s="28">
        <v>955342179</v>
      </c>
      <c r="DG3" s="28">
        <v>182411655</v>
      </c>
      <c r="DH3" s="28">
        <v>15350442</v>
      </c>
      <c r="DI3" s="28">
        <v>406573514</v>
      </c>
      <c r="DJ3" s="28">
        <v>44549182</v>
      </c>
      <c r="DK3" s="28">
        <v>29216347</v>
      </c>
      <c r="DL3" s="28">
        <v>260144156</v>
      </c>
      <c r="DM3" s="28">
        <v>409405014</v>
      </c>
      <c r="DN3" s="28">
        <v>205259857</v>
      </c>
      <c r="DO3" s="28">
        <v>85151955</v>
      </c>
      <c r="DP3" s="28">
        <v>82789109</v>
      </c>
      <c r="DQ3" s="28">
        <v>176459528</v>
      </c>
      <c r="DR3" s="28">
        <v>191904264</v>
      </c>
      <c r="DS3" s="28">
        <v>180614570</v>
      </c>
      <c r="DT3" s="28">
        <v>211972432</v>
      </c>
      <c r="DU3" s="28">
        <v>126146051</v>
      </c>
      <c r="DV3" s="28">
        <v>13427930</v>
      </c>
      <c r="DW3" s="28">
        <v>2829952884</v>
      </c>
      <c r="DX3" s="28" t="s">
        <v>163</v>
      </c>
      <c r="DY3" s="28">
        <v>489036666</v>
      </c>
      <c r="DZ3" s="28">
        <v>238262902</v>
      </c>
      <c r="EA3" s="28">
        <v>92726245</v>
      </c>
      <c r="EB3" s="28">
        <v>86566672</v>
      </c>
      <c r="EC3" s="28">
        <v>2660775179</v>
      </c>
      <c r="ED3" s="28">
        <v>25525453</v>
      </c>
      <c r="EE3" s="28">
        <v>144241847</v>
      </c>
      <c r="EF3" s="28">
        <v>2171095</v>
      </c>
      <c r="EG3" s="28">
        <v>1431514924</v>
      </c>
      <c r="EH3" s="28">
        <v>49536913</v>
      </c>
      <c r="EI3" s="28">
        <v>17126741</v>
      </c>
      <c r="EJ3" s="28">
        <v>185654859</v>
      </c>
      <c r="EK3" s="28">
        <v>135607723</v>
      </c>
      <c r="EL3" s="28">
        <v>90837616</v>
      </c>
      <c r="EM3" s="28">
        <v>665534029</v>
      </c>
      <c r="EN3" s="28">
        <v>176203011</v>
      </c>
      <c r="EO3" s="28">
        <v>1031894454</v>
      </c>
      <c r="EP3" s="28">
        <v>129375514</v>
      </c>
      <c r="EQ3" s="28">
        <v>69089319</v>
      </c>
      <c r="ER3" s="28">
        <v>1053717937</v>
      </c>
      <c r="ES3" s="28">
        <v>1363491132</v>
      </c>
      <c r="ET3" s="28">
        <v>53894653</v>
      </c>
      <c r="EU3" s="28">
        <v>386095477</v>
      </c>
      <c r="EV3" s="28">
        <v>290855891</v>
      </c>
      <c r="EW3" s="28">
        <v>122934985</v>
      </c>
      <c r="EX3" s="28">
        <v>26550660</v>
      </c>
      <c r="EY3" s="28">
        <v>10384440</v>
      </c>
      <c r="EZ3" s="28">
        <v>8015520</v>
      </c>
      <c r="FA3" s="28">
        <v>636941503</v>
      </c>
      <c r="FB3" s="28">
        <v>58021902</v>
      </c>
      <c r="FC3" s="28">
        <v>83386245</v>
      </c>
      <c r="FD3" s="28">
        <v>883548790</v>
      </c>
      <c r="FE3" s="28">
        <v>210453065</v>
      </c>
      <c r="FF3" s="28">
        <v>1214447047</v>
      </c>
      <c r="FG3" s="28">
        <v>91542611</v>
      </c>
      <c r="FH3" s="28">
        <v>535424810</v>
      </c>
      <c r="FI3" s="28">
        <v>893818592</v>
      </c>
      <c r="FJ3" s="28" t="s">
        <v>110</v>
      </c>
      <c r="FK3" s="28">
        <v>65663443</v>
      </c>
      <c r="FL3" s="28">
        <v>353174989</v>
      </c>
      <c r="FM3" s="28">
        <v>31601560</v>
      </c>
      <c r="FN3" s="28">
        <v>11290000</v>
      </c>
      <c r="FO3" s="28">
        <v>145006460</v>
      </c>
      <c r="FP3" s="20" t="s">
        <v>149</v>
      </c>
      <c r="FQ3" s="20" t="s">
        <v>149</v>
      </c>
      <c r="FR3" s="20" t="s">
        <v>149</v>
      </c>
      <c r="FS3" s="28">
        <v>559572032</v>
      </c>
      <c r="FT3" s="28">
        <v>113428000</v>
      </c>
      <c r="FU3" s="28">
        <v>836096768</v>
      </c>
      <c r="FV3" s="20" t="s">
        <v>149</v>
      </c>
      <c r="FW3" s="28">
        <v>589957021</v>
      </c>
      <c r="FX3" s="20" t="s">
        <v>149</v>
      </c>
      <c r="FY3" s="20" t="s">
        <v>149</v>
      </c>
      <c r="FZ3" s="28">
        <v>452009286</v>
      </c>
      <c r="GA3" s="20" t="s">
        <v>149</v>
      </c>
      <c r="GB3" s="20" t="s">
        <v>149</v>
      </c>
      <c r="GC3" s="20" t="s">
        <v>149</v>
      </c>
      <c r="GD3" s="28">
        <v>4535000</v>
      </c>
      <c r="GE3" s="28" t="s">
        <v>110</v>
      </c>
      <c r="GF3" s="20" t="s">
        <v>149</v>
      </c>
      <c r="GG3" s="28">
        <v>129283989</v>
      </c>
      <c r="GH3" s="28">
        <v>376549280</v>
      </c>
      <c r="GI3" s="20" t="s">
        <v>149</v>
      </c>
      <c r="GJ3" s="28">
        <v>41092881</v>
      </c>
      <c r="GK3" s="28">
        <v>225434037</v>
      </c>
      <c r="GL3" s="28">
        <v>106739605</v>
      </c>
      <c r="GM3" s="28" t="s">
        <v>110</v>
      </c>
      <c r="GN3" s="28">
        <v>45488965</v>
      </c>
      <c r="GO3" s="28">
        <v>124194746</v>
      </c>
      <c r="GP3" s="28">
        <v>0</v>
      </c>
      <c r="GQ3" s="28">
        <v>2028071115</v>
      </c>
      <c r="GR3" s="28">
        <v>262969602</v>
      </c>
      <c r="GS3" s="28">
        <v>27578852</v>
      </c>
      <c r="GT3" s="28">
        <v>112264965</v>
      </c>
      <c r="GU3" s="28">
        <v>4892241</v>
      </c>
      <c r="GV3" s="28">
        <v>129467000</v>
      </c>
      <c r="GW3" s="28">
        <v>915746989</v>
      </c>
      <c r="GX3" s="28">
        <v>347572253</v>
      </c>
      <c r="GY3" s="28">
        <v>27795229</v>
      </c>
      <c r="GZ3" s="28">
        <v>518276</v>
      </c>
      <c r="HA3" s="28">
        <v>138967741</v>
      </c>
      <c r="HB3" s="28">
        <v>596105127</v>
      </c>
      <c r="HC3" s="28">
        <v>757110641</v>
      </c>
      <c r="HD3" s="28">
        <v>138358873</v>
      </c>
      <c r="HE3" s="28">
        <v>170875989</v>
      </c>
      <c r="HF3" s="28">
        <v>21611218</v>
      </c>
      <c r="HG3" s="28">
        <v>1215497444</v>
      </c>
      <c r="HH3" s="28">
        <v>45431092</v>
      </c>
      <c r="HI3" s="28">
        <v>73002783</v>
      </c>
      <c r="HJ3" s="28">
        <v>30480600</v>
      </c>
      <c r="HK3" s="28">
        <v>254991380</v>
      </c>
      <c r="HL3" s="28">
        <v>704937680</v>
      </c>
      <c r="HM3" s="28">
        <v>450355702</v>
      </c>
      <c r="HN3" s="28">
        <v>18383794</v>
      </c>
      <c r="HO3" s="28">
        <v>266907721</v>
      </c>
      <c r="HP3" s="28">
        <v>122170090</v>
      </c>
      <c r="HQ3" s="28">
        <v>191447350</v>
      </c>
      <c r="HR3" s="28">
        <v>65293433</v>
      </c>
      <c r="HS3" s="28">
        <v>491562580</v>
      </c>
      <c r="HT3" s="28">
        <v>20457381</v>
      </c>
      <c r="HU3" s="28">
        <v>-25626500</v>
      </c>
      <c r="HV3" s="28">
        <v>66874221</v>
      </c>
      <c r="HW3" s="28">
        <v>7818127</v>
      </c>
      <c r="HX3" s="28" t="s">
        <v>73</v>
      </c>
      <c r="HY3" s="28">
        <v>14462912</v>
      </c>
      <c r="HZ3" s="28" t="s">
        <v>188</v>
      </c>
      <c r="IA3" s="28">
        <v>-331883484</v>
      </c>
      <c r="IB3" s="28">
        <v>32230500</v>
      </c>
      <c r="IC3" s="28">
        <v>165264416</v>
      </c>
      <c r="ID3" s="28">
        <v>75010397</v>
      </c>
      <c r="IE3" s="28">
        <v>101186545</v>
      </c>
      <c r="IF3" s="28" t="s">
        <v>110</v>
      </c>
      <c r="IG3" s="28">
        <v>4789574</v>
      </c>
      <c r="IH3" s="28">
        <v>11478520</v>
      </c>
      <c r="II3" s="28">
        <v>171153404</v>
      </c>
      <c r="IJ3" s="28">
        <v>18076000</v>
      </c>
      <c r="IK3" s="28">
        <v>165845126</v>
      </c>
      <c r="IL3" s="28">
        <v>34403560</v>
      </c>
      <c r="IM3" s="28">
        <v>12571078</v>
      </c>
      <c r="IN3" s="28">
        <v>153258617</v>
      </c>
      <c r="IO3" s="28">
        <v>3081129</v>
      </c>
      <c r="IP3" s="28">
        <v>27796833</v>
      </c>
      <c r="IQ3" s="28">
        <v>0</v>
      </c>
      <c r="IR3" s="28">
        <v>35309824</v>
      </c>
      <c r="IS3" s="28">
        <v>62747978</v>
      </c>
      <c r="IT3" s="28">
        <v>160607974</v>
      </c>
      <c r="IU3" s="28">
        <v>94722297</v>
      </c>
    </row>
    <row r="4" spans="1:255" ht="17.25" customHeight="1">
      <c r="A4" s="104"/>
      <c r="B4" s="24" t="s">
        <v>217</v>
      </c>
      <c r="C4" s="37" t="s">
        <v>228</v>
      </c>
      <c r="D4" s="38">
        <f>SUM(D8,D12,D18,D25)</f>
        <v>990509499</v>
      </c>
      <c r="E4" s="38">
        <f t="shared" ref="E4:BP4" si="0">SUM(E8,E12,E18,E25)</f>
        <v>370084296</v>
      </c>
      <c r="F4" s="38">
        <f t="shared" si="0"/>
        <v>153415281</v>
      </c>
      <c r="G4" s="38">
        <f t="shared" si="0"/>
        <v>721592152</v>
      </c>
      <c r="H4" s="38">
        <f t="shared" si="0"/>
        <v>8750368</v>
      </c>
      <c r="I4" s="38">
        <f t="shared" si="0"/>
        <v>4068939712</v>
      </c>
      <c r="J4" s="38">
        <f t="shared" si="0"/>
        <v>3013767104</v>
      </c>
      <c r="K4" s="38">
        <f t="shared" si="0"/>
        <v>0</v>
      </c>
      <c r="L4" s="38">
        <f t="shared" si="0"/>
        <v>715195828</v>
      </c>
      <c r="M4" s="38">
        <f t="shared" si="0"/>
        <v>0</v>
      </c>
      <c r="N4" s="38">
        <f t="shared" si="0"/>
        <v>0</v>
      </c>
      <c r="O4" s="38">
        <f t="shared" si="0"/>
        <v>190182108</v>
      </c>
      <c r="P4" s="38">
        <f t="shared" si="0"/>
        <v>1554226160</v>
      </c>
      <c r="Q4" s="38">
        <f t="shared" si="0"/>
        <v>348241314</v>
      </c>
      <c r="R4" s="38">
        <f t="shared" si="0"/>
        <v>15975000</v>
      </c>
      <c r="S4" s="38">
        <f t="shared" si="0"/>
        <v>72411176</v>
      </c>
      <c r="T4" s="38">
        <f t="shared" si="0"/>
        <v>510549977</v>
      </c>
      <c r="U4" s="38">
        <f t="shared" si="0"/>
        <v>0</v>
      </c>
      <c r="V4" s="38">
        <f t="shared" si="0"/>
        <v>501571677</v>
      </c>
      <c r="W4" s="38">
        <f t="shared" si="0"/>
        <v>0</v>
      </c>
      <c r="X4" s="38">
        <f t="shared" si="0"/>
        <v>15872682</v>
      </c>
      <c r="Y4" s="38">
        <f t="shared" si="0"/>
        <v>579452736</v>
      </c>
      <c r="Z4" s="38">
        <f t="shared" si="0"/>
        <v>78439440</v>
      </c>
      <c r="AA4" s="38">
        <f t="shared" si="0"/>
        <v>0</v>
      </c>
      <c r="AB4" s="38">
        <f t="shared" si="0"/>
        <v>268545327</v>
      </c>
      <c r="AC4" s="38">
        <f t="shared" si="0"/>
        <v>17460680</v>
      </c>
      <c r="AD4" s="38">
        <f t="shared" si="0"/>
        <v>61226249</v>
      </c>
      <c r="AE4" s="38">
        <f t="shared" si="0"/>
        <v>1902724360</v>
      </c>
      <c r="AF4" s="38">
        <f t="shared" si="0"/>
        <v>21504539</v>
      </c>
      <c r="AG4" s="38">
        <f t="shared" si="0"/>
        <v>1251407000</v>
      </c>
      <c r="AH4" s="38">
        <f t="shared" si="0"/>
        <v>24917612</v>
      </c>
      <c r="AI4" s="38">
        <f t="shared" si="0"/>
        <v>158882606</v>
      </c>
      <c r="AJ4" s="38">
        <f t="shared" si="0"/>
        <v>266643753</v>
      </c>
      <c r="AK4" s="38">
        <f t="shared" si="0"/>
        <v>135891984</v>
      </c>
      <c r="AL4" s="38">
        <f t="shared" si="0"/>
        <v>113368257</v>
      </c>
      <c r="AM4" s="38">
        <f t="shared" si="0"/>
        <v>8884802</v>
      </c>
      <c r="AN4" s="38">
        <f t="shared" si="0"/>
        <v>0</v>
      </c>
      <c r="AO4" s="38">
        <f t="shared" si="0"/>
        <v>88327260</v>
      </c>
      <c r="AP4" s="38">
        <f t="shared" si="0"/>
        <v>219909066</v>
      </c>
      <c r="AQ4" s="38">
        <f t="shared" si="0"/>
        <v>286048073</v>
      </c>
      <c r="AR4" s="38">
        <f t="shared" si="0"/>
        <v>0</v>
      </c>
      <c r="AS4" s="38">
        <f t="shared" si="0"/>
        <v>214950130</v>
      </c>
      <c r="AT4" s="38">
        <f t="shared" si="0"/>
        <v>225895874</v>
      </c>
      <c r="AU4" s="38">
        <f t="shared" si="0"/>
        <v>0</v>
      </c>
      <c r="AV4" s="38">
        <f t="shared" si="0"/>
        <v>153112450</v>
      </c>
      <c r="AW4" s="38">
        <f t="shared" si="0"/>
        <v>166140188</v>
      </c>
      <c r="AX4" s="38">
        <f t="shared" si="0"/>
        <v>41245000</v>
      </c>
      <c r="AY4" s="38">
        <f t="shared" si="0"/>
        <v>0</v>
      </c>
      <c r="AZ4" s="38">
        <f t="shared" si="0"/>
        <v>72287146</v>
      </c>
      <c r="BA4" s="38">
        <f t="shared" si="0"/>
        <v>36534599</v>
      </c>
      <c r="BB4" s="38">
        <f t="shared" si="0"/>
        <v>429828774</v>
      </c>
      <c r="BC4" s="38">
        <f t="shared" si="0"/>
        <v>546317860</v>
      </c>
      <c r="BD4" s="38">
        <f t="shared" si="0"/>
        <v>0</v>
      </c>
      <c r="BE4" s="38">
        <f t="shared" si="0"/>
        <v>0</v>
      </c>
      <c r="BF4" s="38">
        <f t="shared" si="0"/>
        <v>13052350</v>
      </c>
      <c r="BG4" s="38">
        <f t="shared" si="0"/>
        <v>131156592</v>
      </c>
      <c r="BH4" s="38">
        <f t="shared" si="0"/>
        <v>226802828</v>
      </c>
      <c r="BI4" s="38">
        <f t="shared" si="0"/>
        <v>51887371</v>
      </c>
      <c r="BJ4" s="38">
        <f t="shared" si="0"/>
        <v>174805945</v>
      </c>
      <c r="BK4" s="38">
        <f t="shared" si="0"/>
        <v>66601245</v>
      </c>
      <c r="BL4" s="38">
        <f t="shared" si="0"/>
        <v>3104315</v>
      </c>
      <c r="BM4" s="38">
        <f t="shared" si="0"/>
        <v>21360000</v>
      </c>
      <c r="BN4" s="38">
        <f t="shared" si="0"/>
        <v>67580220</v>
      </c>
      <c r="BO4" s="38">
        <f t="shared" si="0"/>
        <v>7858914</v>
      </c>
      <c r="BP4" s="38">
        <f t="shared" si="0"/>
        <v>17779189</v>
      </c>
      <c r="BQ4" s="38">
        <f t="shared" ref="BQ4:EB4" si="1">SUM(BQ8,BQ12,BQ18,BQ25)</f>
        <v>0</v>
      </c>
      <c r="BR4" s="38">
        <f t="shared" si="1"/>
        <v>0</v>
      </c>
      <c r="BS4" s="38">
        <f t="shared" si="1"/>
        <v>226950891</v>
      </c>
      <c r="BT4" s="38">
        <f t="shared" si="1"/>
        <v>32850664</v>
      </c>
      <c r="BU4" s="38">
        <f t="shared" si="1"/>
        <v>11909556</v>
      </c>
      <c r="BV4" s="38">
        <f t="shared" si="1"/>
        <v>96749490</v>
      </c>
      <c r="BW4" s="38">
        <f t="shared" si="1"/>
        <v>45148839</v>
      </c>
      <c r="BX4" s="38">
        <f t="shared" si="1"/>
        <v>295000</v>
      </c>
      <c r="BY4" s="38">
        <f t="shared" si="1"/>
        <v>37326757</v>
      </c>
      <c r="BZ4" s="38">
        <f t="shared" si="1"/>
        <v>484571414</v>
      </c>
      <c r="CA4" s="38">
        <f t="shared" si="1"/>
        <v>459892107</v>
      </c>
      <c r="CB4" s="38">
        <f t="shared" si="1"/>
        <v>50717320</v>
      </c>
      <c r="CC4" s="38">
        <f t="shared" si="1"/>
        <v>90069993</v>
      </c>
      <c r="CD4" s="38">
        <f t="shared" si="1"/>
        <v>304002850</v>
      </c>
      <c r="CE4" s="38">
        <f t="shared" si="1"/>
        <v>714124144</v>
      </c>
      <c r="CF4" s="38">
        <f t="shared" si="1"/>
        <v>113279202</v>
      </c>
      <c r="CG4" s="38">
        <f t="shared" si="1"/>
        <v>196206084</v>
      </c>
      <c r="CH4" s="38">
        <f t="shared" si="1"/>
        <v>458628228</v>
      </c>
      <c r="CI4" s="38">
        <f t="shared" si="1"/>
        <v>83319908</v>
      </c>
      <c r="CJ4" s="38">
        <f t="shared" si="1"/>
        <v>0</v>
      </c>
      <c r="CK4" s="38">
        <f t="shared" si="1"/>
        <v>12905703</v>
      </c>
      <c r="CL4" s="38">
        <f t="shared" si="1"/>
        <v>143645616</v>
      </c>
      <c r="CM4" s="38">
        <f t="shared" si="1"/>
        <v>150512687</v>
      </c>
      <c r="CN4" s="38">
        <f t="shared" si="1"/>
        <v>43183844</v>
      </c>
      <c r="CO4" s="38">
        <f t="shared" si="1"/>
        <v>92661685</v>
      </c>
      <c r="CP4" s="38">
        <f t="shared" si="1"/>
        <v>348341643</v>
      </c>
      <c r="CQ4" s="38">
        <f t="shared" si="1"/>
        <v>762215599</v>
      </c>
      <c r="CR4" s="38">
        <f t="shared" si="1"/>
        <v>0</v>
      </c>
      <c r="CS4" s="38">
        <f t="shared" si="1"/>
        <v>100688546</v>
      </c>
      <c r="CT4" s="38">
        <f t="shared" si="1"/>
        <v>128000000</v>
      </c>
      <c r="CU4" s="38">
        <f t="shared" si="1"/>
        <v>532035928</v>
      </c>
      <c r="CV4" s="38">
        <f t="shared" si="1"/>
        <v>68768126</v>
      </c>
      <c r="CW4" s="38">
        <f t="shared" si="1"/>
        <v>65134348</v>
      </c>
      <c r="CX4" s="38">
        <f t="shared" si="1"/>
        <v>574862991</v>
      </c>
      <c r="CY4" s="38">
        <f t="shared" si="1"/>
        <v>181047148</v>
      </c>
      <c r="CZ4" s="38">
        <f t="shared" si="1"/>
        <v>0</v>
      </c>
      <c r="DA4" s="38">
        <f t="shared" si="1"/>
        <v>826109175</v>
      </c>
      <c r="DB4" s="38">
        <f t="shared" si="1"/>
        <v>28415400</v>
      </c>
      <c r="DC4" s="38">
        <f t="shared" si="1"/>
        <v>5240080</v>
      </c>
      <c r="DD4" s="38">
        <f t="shared" si="1"/>
        <v>11474903</v>
      </c>
      <c r="DE4" s="38">
        <f t="shared" si="1"/>
        <v>28421280</v>
      </c>
      <c r="DF4" s="38">
        <f t="shared" si="1"/>
        <v>955342179</v>
      </c>
      <c r="DG4" s="38">
        <f t="shared" si="1"/>
        <v>182411655</v>
      </c>
      <c r="DH4" s="38">
        <f t="shared" si="1"/>
        <v>15350442</v>
      </c>
      <c r="DI4" s="38">
        <f t="shared" si="1"/>
        <v>406573514</v>
      </c>
      <c r="DJ4" s="38">
        <f t="shared" si="1"/>
        <v>44549182</v>
      </c>
      <c r="DK4" s="38">
        <f t="shared" si="1"/>
        <v>29216347</v>
      </c>
      <c r="DL4" s="38">
        <f t="shared" si="1"/>
        <v>260144156</v>
      </c>
      <c r="DM4" s="38">
        <f t="shared" si="1"/>
        <v>409405014</v>
      </c>
      <c r="DN4" s="38">
        <f t="shared" si="1"/>
        <v>205259857</v>
      </c>
      <c r="DO4" s="38">
        <f t="shared" si="1"/>
        <v>85151955</v>
      </c>
      <c r="DP4" s="38">
        <f t="shared" si="1"/>
        <v>82789109</v>
      </c>
      <c r="DQ4" s="38">
        <f t="shared" si="1"/>
        <v>176459528</v>
      </c>
      <c r="DR4" s="38">
        <f t="shared" si="1"/>
        <v>191904264</v>
      </c>
      <c r="DS4" s="38">
        <f t="shared" si="1"/>
        <v>180614570</v>
      </c>
      <c r="DT4" s="38">
        <f t="shared" si="1"/>
        <v>232021272</v>
      </c>
      <c r="DU4" s="38">
        <f t="shared" si="1"/>
        <v>126146051</v>
      </c>
      <c r="DV4" s="38">
        <f t="shared" si="1"/>
        <v>13427930</v>
      </c>
      <c r="DW4" s="38">
        <f t="shared" si="1"/>
        <v>2829952884</v>
      </c>
      <c r="DX4" s="38">
        <f t="shared" si="1"/>
        <v>0</v>
      </c>
      <c r="DY4" s="38">
        <f t="shared" si="1"/>
        <v>489036666</v>
      </c>
      <c r="DZ4" s="38">
        <f t="shared" si="1"/>
        <v>238262902</v>
      </c>
      <c r="EA4" s="38">
        <f t="shared" si="1"/>
        <v>92726245</v>
      </c>
      <c r="EB4" s="38">
        <f t="shared" si="1"/>
        <v>86566672</v>
      </c>
      <c r="EC4" s="38">
        <f t="shared" ref="EC4:GN4" si="2">SUM(EC8,EC12,EC18,EC25)</f>
        <v>2660775179</v>
      </c>
      <c r="ED4" s="38">
        <f t="shared" si="2"/>
        <v>25525453</v>
      </c>
      <c r="EE4" s="38">
        <f t="shared" si="2"/>
        <v>144241847</v>
      </c>
      <c r="EF4" s="38">
        <f t="shared" si="2"/>
        <v>127834053</v>
      </c>
      <c r="EG4" s="38">
        <f t="shared" si="2"/>
        <v>1431514924</v>
      </c>
      <c r="EH4" s="38">
        <f t="shared" si="2"/>
        <v>49536913</v>
      </c>
      <c r="EI4" s="38">
        <f t="shared" si="2"/>
        <v>17126741</v>
      </c>
      <c r="EJ4" s="38">
        <f t="shared" si="2"/>
        <v>185654859</v>
      </c>
      <c r="EK4" s="38">
        <f t="shared" si="2"/>
        <v>135607723</v>
      </c>
      <c r="EL4" s="38">
        <f t="shared" si="2"/>
        <v>90837616</v>
      </c>
      <c r="EM4" s="38">
        <f t="shared" si="2"/>
        <v>665534029</v>
      </c>
      <c r="EN4" s="38">
        <f t="shared" si="2"/>
        <v>176203011</v>
      </c>
      <c r="EO4" s="38">
        <f t="shared" si="2"/>
        <v>1031894454</v>
      </c>
      <c r="EP4" s="38">
        <f t="shared" si="2"/>
        <v>129375514</v>
      </c>
      <c r="EQ4" s="38">
        <f t="shared" si="2"/>
        <v>69089319</v>
      </c>
      <c r="ER4" s="38">
        <f t="shared" si="2"/>
        <v>1053717937</v>
      </c>
      <c r="ES4" s="38">
        <f t="shared" si="2"/>
        <v>1363491132</v>
      </c>
      <c r="ET4" s="38">
        <f t="shared" si="2"/>
        <v>53894653</v>
      </c>
      <c r="EU4" s="38">
        <f t="shared" si="2"/>
        <v>386095477</v>
      </c>
      <c r="EV4" s="38">
        <f t="shared" si="2"/>
        <v>290855891</v>
      </c>
      <c r="EW4" s="38">
        <f t="shared" si="2"/>
        <v>122934985</v>
      </c>
      <c r="EX4" s="38">
        <f t="shared" si="2"/>
        <v>44435228</v>
      </c>
      <c r="EY4" s="38">
        <f t="shared" si="2"/>
        <v>10384440</v>
      </c>
      <c r="EZ4" s="38">
        <f t="shared" si="2"/>
        <v>8015520</v>
      </c>
      <c r="FA4" s="38">
        <f t="shared" si="2"/>
        <v>636941503</v>
      </c>
      <c r="FB4" s="38">
        <f t="shared" si="2"/>
        <v>58021902</v>
      </c>
      <c r="FC4" s="38">
        <f t="shared" si="2"/>
        <v>83386245</v>
      </c>
      <c r="FD4" s="38">
        <f t="shared" si="2"/>
        <v>883548790</v>
      </c>
      <c r="FE4" s="38">
        <f t="shared" si="2"/>
        <v>210453065</v>
      </c>
      <c r="FF4" s="38">
        <f t="shared" si="2"/>
        <v>1214447047</v>
      </c>
      <c r="FG4" s="38">
        <f t="shared" si="2"/>
        <v>91542611</v>
      </c>
      <c r="FH4" s="38">
        <f t="shared" si="2"/>
        <v>535424810</v>
      </c>
      <c r="FI4" s="38">
        <f t="shared" si="2"/>
        <v>893818592</v>
      </c>
      <c r="FJ4" s="38">
        <f t="shared" si="2"/>
        <v>0</v>
      </c>
      <c r="FK4" s="38">
        <f t="shared" si="2"/>
        <v>65663443</v>
      </c>
      <c r="FL4" s="38">
        <f t="shared" si="2"/>
        <v>353174989</v>
      </c>
      <c r="FM4" s="38">
        <f t="shared" si="2"/>
        <v>31601560</v>
      </c>
      <c r="FN4" s="38">
        <f t="shared" si="2"/>
        <v>11290000</v>
      </c>
      <c r="FO4" s="38">
        <f t="shared" si="2"/>
        <v>145006460</v>
      </c>
      <c r="FP4" s="38">
        <f t="shared" si="2"/>
        <v>0</v>
      </c>
      <c r="FQ4" s="38">
        <f t="shared" si="2"/>
        <v>0</v>
      </c>
      <c r="FR4" s="38">
        <f t="shared" si="2"/>
        <v>0</v>
      </c>
      <c r="FS4" s="38">
        <f t="shared" si="2"/>
        <v>559572032</v>
      </c>
      <c r="FT4" s="38">
        <f t="shared" si="2"/>
        <v>113428000</v>
      </c>
      <c r="FU4" s="38">
        <f t="shared" si="2"/>
        <v>836096768</v>
      </c>
      <c r="FV4" s="38">
        <f t="shared" si="2"/>
        <v>0</v>
      </c>
      <c r="FW4" s="38">
        <f t="shared" si="2"/>
        <v>589957021</v>
      </c>
      <c r="FX4" s="38">
        <f t="shared" si="2"/>
        <v>0</v>
      </c>
      <c r="FY4" s="38">
        <f t="shared" si="2"/>
        <v>0</v>
      </c>
      <c r="FZ4" s="38">
        <f t="shared" si="2"/>
        <v>452009286</v>
      </c>
      <c r="GA4" s="38">
        <f t="shared" si="2"/>
        <v>0</v>
      </c>
      <c r="GB4" s="38">
        <f t="shared" si="2"/>
        <v>0</v>
      </c>
      <c r="GC4" s="38">
        <f t="shared" si="2"/>
        <v>0</v>
      </c>
      <c r="GD4" s="38">
        <f t="shared" si="2"/>
        <v>4535000</v>
      </c>
      <c r="GE4" s="38">
        <f t="shared" si="2"/>
        <v>0</v>
      </c>
      <c r="GF4" s="38">
        <f t="shared" si="2"/>
        <v>0</v>
      </c>
      <c r="GG4" s="38">
        <f t="shared" si="2"/>
        <v>129283989</v>
      </c>
      <c r="GH4" s="38">
        <f t="shared" si="2"/>
        <v>376549280</v>
      </c>
      <c r="GI4" s="38">
        <f t="shared" si="2"/>
        <v>0</v>
      </c>
      <c r="GJ4" s="38">
        <f t="shared" si="2"/>
        <v>41092881</v>
      </c>
      <c r="GK4" s="38">
        <f t="shared" si="2"/>
        <v>225434037</v>
      </c>
      <c r="GL4" s="38">
        <f t="shared" si="2"/>
        <v>106739605</v>
      </c>
      <c r="GM4" s="38">
        <f t="shared" si="2"/>
        <v>0</v>
      </c>
      <c r="GN4" s="38">
        <f t="shared" si="2"/>
        <v>45488965</v>
      </c>
      <c r="GO4" s="38">
        <f t="shared" ref="GO4:IU4" si="3">SUM(GO8,GO12,GO18,GO25)</f>
        <v>124194746</v>
      </c>
      <c r="GP4" s="38">
        <f t="shared" si="3"/>
        <v>0</v>
      </c>
      <c r="GQ4" s="38">
        <f t="shared" si="3"/>
        <v>2028071115</v>
      </c>
      <c r="GR4" s="38">
        <f t="shared" si="3"/>
        <v>262969602</v>
      </c>
      <c r="GS4" s="38">
        <f t="shared" si="3"/>
        <v>27578852</v>
      </c>
      <c r="GT4" s="38">
        <f t="shared" si="3"/>
        <v>112264965</v>
      </c>
      <c r="GU4" s="38">
        <f t="shared" si="3"/>
        <v>4892241</v>
      </c>
      <c r="GV4" s="38">
        <f t="shared" si="3"/>
        <v>129467000</v>
      </c>
      <c r="GW4" s="38">
        <f t="shared" si="3"/>
        <v>915746989</v>
      </c>
      <c r="GX4" s="38">
        <f t="shared" si="3"/>
        <v>347572253</v>
      </c>
      <c r="GY4" s="38">
        <f t="shared" si="3"/>
        <v>27795229</v>
      </c>
      <c r="GZ4" s="38">
        <f t="shared" si="3"/>
        <v>518276</v>
      </c>
      <c r="HA4" s="38">
        <f t="shared" si="3"/>
        <v>138967741</v>
      </c>
      <c r="HB4" s="38">
        <f t="shared" si="3"/>
        <v>596105127</v>
      </c>
      <c r="HC4" s="38">
        <f t="shared" si="3"/>
        <v>757110641</v>
      </c>
      <c r="HD4" s="38">
        <f t="shared" si="3"/>
        <v>138358873</v>
      </c>
      <c r="HE4" s="38">
        <f t="shared" si="3"/>
        <v>170875989</v>
      </c>
      <c r="HF4" s="38">
        <f t="shared" si="3"/>
        <v>21611218</v>
      </c>
      <c r="HG4" s="38">
        <f t="shared" si="3"/>
        <v>1215497444</v>
      </c>
      <c r="HH4" s="38">
        <f t="shared" si="3"/>
        <v>45431092</v>
      </c>
      <c r="HI4" s="38">
        <f t="shared" si="3"/>
        <v>73002783</v>
      </c>
      <c r="HJ4" s="38">
        <f t="shared" si="3"/>
        <v>30480600</v>
      </c>
      <c r="HK4" s="38">
        <f t="shared" si="3"/>
        <v>254991380</v>
      </c>
      <c r="HL4" s="38">
        <f t="shared" si="3"/>
        <v>704937680</v>
      </c>
      <c r="HM4" s="38">
        <f t="shared" si="3"/>
        <v>450355702</v>
      </c>
      <c r="HN4" s="38">
        <f t="shared" si="3"/>
        <v>18383794</v>
      </c>
      <c r="HO4" s="38">
        <f t="shared" si="3"/>
        <v>266907721</v>
      </c>
      <c r="HP4" s="38">
        <f t="shared" si="3"/>
        <v>122170090</v>
      </c>
      <c r="HQ4" s="38">
        <f t="shared" si="3"/>
        <v>191447350</v>
      </c>
      <c r="HR4" s="38">
        <f t="shared" si="3"/>
        <v>65293433</v>
      </c>
      <c r="HS4" s="38">
        <f t="shared" si="3"/>
        <v>491562580</v>
      </c>
      <c r="HT4" s="38">
        <f t="shared" si="3"/>
        <v>20457381</v>
      </c>
      <c r="HU4" s="38">
        <f t="shared" si="3"/>
        <v>14239050</v>
      </c>
      <c r="HV4" s="38">
        <f t="shared" si="3"/>
        <v>66874221</v>
      </c>
      <c r="HW4" s="38">
        <f t="shared" si="3"/>
        <v>7818127</v>
      </c>
      <c r="HX4" s="38">
        <f t="shared" si="3"/>
        <v>0</v>
      </c>
      <c r="HY4" s="38">
        <f t="shared" si="3"/>
        <v>38825218</v>
      </c>
      <c r="HZ4" s="38">
        <f t="shared" si="3"/>
        <v>0</v>
      </c>
      <c r="IA4" s="38">
        <f t="shared" si="3"/>
        <v>35985605</v>
      </c>
      <c r="IB4" s="38">
        <f t="shared" si="3"/>
        <v>32230500</v>
      </c>
      <c r="IC4" s="38">
        <f t="shared" si="3"/>
        <v>165264416</v>
      </c>
      <c r="ID4" s="38">
        <f t="shared" si="3"/>
        <v>75010397</v>
      </c>
      <c r="IE4" s="38">
        <f t="shared" si="3"/>
        <v>101186545</v>
      </c>
      <c r="IF4" s="38">
        <f t="shared" si="3"/>
        <v>0</v>
      </c>
      <c r="IG4" s="38">
        <f t="shared" si="3"/>
        <v>4789574</v>
      </c>
      <c r="IH4" s="38">
        <f t="shared" si="3"/>
        <v>11478520</v>
      </c>
      <c r="II4" s="38">
        <f t="shared" si="3"/>
        <v>171153404</v>
      </c>
      <c r="IJ4" s="38">
        <f t="shared" si="3"/>
        <v>18076000</v>
      </c>
      <c r="IK4" s="38">
        <f t="shared" si="3"/>
        <v>165845126</v>
      </c>
      <c r="IL4" s="38">
        <f t="shared" si="3"/>
        <v>44900000</v>
      </c>
      <c r="IM4" s="38">
        <f t="shared" si="3"/>
        <v>12571078</v>
      </c>
      <c r="IN4" s="38">
        <f t="shared" si="3"/>
        <v>153258617</v>
      </c>
      <c r="IO4" s="38">
        <f t="shared" si="3"/>
        <v>3081129</v>
      </c>
      <c r="IP4" s="38">
        <f t="shared" si="3"/>
        <v>31801583</v>
      </c>
      <c r="IQ4" s="38">
        <f t="shared" si="3"/>
        <v>0</v>
      </c>
      <c r="IR4" s="38">
        <f t="shared" si="3"/>
        <v>35309824</v>
      </c>
      <c r="IS4" s="38">
        <f t="shared" si="3"/>
        <v>62747978</v>
      </c>
      <c r="IT4" s="38">
        <f t="shared" si="3"/>
        <v>160607974</v>
      </c>
      <c r="IU4" s="38">
        <f t="shared" si="3"/>
        <v>94722297</v>
      </c>
    </row>
    <row r="5" spans="1:255" ht="17.25" customHeight="1">
      <c r="A5" s="103"/>
      <c r="B5" s="24" t="s">
        <v>111</v>
      </c>
      <c r="C5" s="23" t="s">
        <v>189</v>
      </c>
      <c r="D5" s="28">
        <v>1</v>
      </c>
      <c r="E5" s="28">
        <v>2</v>
      </c>
      <c r="F5" s="28">
        <v>2</v>
      </c>
      <c r="G5" s="28">
        <v>2</v>
      </c>
      <c r="H5" s="28">
        <v>2</v>
      </c>
      <c r="I5" s="28">
        <v>1</v>
      </c>
      <c r="J5" s="28">
        <v>1</v>
      </c>
      <c r="K5" s="28" t="s">
        <v>110</v>
      </c>
      <c r="L5" s="28">
        <v>2</v>
      </c>
      <c r="M5" s="28" t="s">
        <v>110</v>
      </c>
      <c r="N5" s="28" t="s">
        <v>110</v>
      </c>
      <c r="O5" s="28">
        <v>2</v>
      </c>
      <c r="P5" s="28">
        <v>1</v>
      </c>
      <c r="Q5" s="28">
        <v>1</v>
      </c>
      <c r="R5" s="28">
        <v>2</v>
      </c>
      <c r="S5" s="28">
        <v>2</v>
      </c>
      <c r="T5" s="28">
        <v>2</v>
      </c>
      <c r="U5" s="28" t="s">
        <v>110</v>
      </c>
      <c r="V5" s="28">
        <v>2</v>
      </c>
      <c r="W5" s="28" t="s">
        <v>110</v>
      </c>
      <c r="X5" s="28">
        <v>2</v>
      </c>
      <c r="Y5" s="28">
        <v>2</v>
      </c>
      <c r="Z5" s="28">
        <v>2</v>
      </c>
      <c r="AA5" s="28">
        <v>2</v>
      </c>
      <c r="AB5" s="28">
        <v>2</v>
      </c>
      <c r="AC5" s="28">
        <v>2</v>
      </c>
      <c r="AD5" s="28">
        <v>2</v>
      </c>
      <c r="AE5" s="28">
        <v>2</v>
      </c>
      <c r="AF5" s="28">
        <v>2</v>
      </c>
      <c r="AG5" s="28">
        <v>2</v>
      </c>
      <c r="AH5" s="28">
        <v>2</v>
      </c>
      <c r="AI5" s="28">
        <v>1</v>
      </c>
      <c r="AJ5" s="28">
        <v>2</v>
      </c>
      <c r="AK5" s="28">
        <v>2</v>
      </c>
      <c r="AL5" s="28">
        <v>2</v>
      </c>
      <c r="AM5" s="28">
        <v>2</v>
      </c>
      <c r="AN5" s="28" t="s">
        <v>128</v>
      </c>
      <c r="AO5" s="28">
        <v>2</v>
      </c>
      <c r="AP5" s="28">
        <v>2</v>
      </c>
      <c r="AQ5" s="28">
        <v>2</v>
      </c>
      <c r="AR5" s="28" t="s">
        <v>110</v>
      </c>
      <c r="AS5" s="28">
        <v>2</v>
      </c>
      <c r="AT5" s="28">
        <v>2</v>
      </c>
      <c r="AU5" s="28">
        <v>2</v>
      </c>
      <c r="AV5" s="28">
        <v>2</v>
      </c>
      <c r="AW5" s="28">
        <v>2</v>
      </c>
      <c r="AX5" s="28">
        <v>2</v>
      </c>
      <c r="AY5" s="28" t="s">
        <v>128</v>
      </c>
      <c r="AZ5" s="28">
        <v>2</v>
      </c>
      <c r="BA5" s="28">
        <v>2</v>
      </c>
      <c r="BB5" s="28">
        <v>2</v>
      </c>
      <c r="BC5" s="28">
        <v>2</v>
      </c>
      <c r="BD5" s="28" t="s">
        <v>128</v>
      </c>
      <c r="BE5" s="28" t="s">
        <v>148</v>
      </c>
      <c r="BF5" s="28">
        <v>2</v>
      </c>
      <c r="BG5" s="28">
        <v>2</v>
      </c>
      <c r="BH5" s="28">
        <v>2</v>
      </c>
      <c r="BI5" s="28">
        <v>2</v>
      </c>
      <c r="BJ5" s="28">
        <v>2</v>
      </c>
      <c r="BK5" s="28">
        <v>2</v>
      </c>
      <c r="BL5" s="28">
        <v>2</v>
      </c>
      <c r="BM5" s="28">
        <v>2</v>
      </c>
      <c r="BN5" s="28">
        <v>2</v>
      </c>
      <c r="BO5" s="28">
        <v>2</v>
      </c>
      <c r="BP5" s="28">
        <v>2</v>
      </c>
      <c r="BQ5" s="28" t="s">
        <v>110</v>
      </c>
      <c r="BR5" s="28" t="s">
        <v>128</v>
      </c>
      <c r="BS5" s="28">
        <v>2</v>
      </c>
      <c r="BT5" s="28">
        <v>2</v>
      </c>
      <c r="BU5" s="28">
        <v>2</v>
      </c>
      <c r="BV5" s="28">
        <v>2</v>
      </c>
      <c r="BW5" s="28">
        <v>2</v>
      </c>
      <c r="BX5" s="28">
        <v>2</v>
      </c>
      <c r="BY5" s="28">
        <v>2</v>
      </c>
      <c r="BZ5" s="28">
        <v>2</v>
      </c>
      <c r="CA5" s="28">
        <v>2</v>
      </c>
      <c r="CB5" s="28">
        <v>2</v>
      </c>
      <c r="CC5" s="28">
        <v>2</v>
      </c>
      <c r="CD5" s="28">
        <v>2</v>
      </c>
      <c r="CE5" s="28">
        <v>2</v>
      </c>
      <c r="CF5" s="28">
        <v>2</v>
      </c>
      <c r="CG5" s="28">
        <v>2</v>
      </c>
      <c r="CH5" s="28">
        <v>2</v>
      </c>
      <c r="CI5" s="28">
        <v>2</v>
      </c>
      <c r="CJ5" s="28" t="s">
        <v>148</v>
      </c>
      <c r="CK5" s="28">
        <v>2</v>
      </c>
      <c r="CL5" s="28">
        <v>2</v>
      </c>
      <c r="CM5" s="28">
        <v>2</v>
      </c>
      <c r="CN5" s="28">
        <v>1</v>
      </c>
      <c r="CO5" s="28">
        <v>2</v>
      </c>
      <c r="CP5" s="28">
        <v>2</v>
      </c>
      <c r="CQ5" s="28">
        <v>2</v>
      </c>
      <c r="CR5" s="28" t="s">
        <v>110</v>
      </c>
      <c r="CS5" s="28">
        <v>2</v>
      </c>
      <c r="CT5" s="28">
        <v>2</v>
      </c>
      <c r="CU5" s="28">
        <v>2</v>
      </c>
      <c r="CV5" s="28">
        <v>2</v>
      </c>
      <c r="CW5" s="28">
        <v>2</v>
      </c>
      <c r="CX5" s="28">
        <v>2</v>
      </c>
      <c r="CY5" s="28">
        <v>2</v>
      </c>
      <c r="CZ5" s="28"/>
      <c r="DA5" s="28">
        <v>2</v>
      </c>
      <c r="DB5" s="28">
        <v>2</v>
      </c>
      <c r="DC5" s="28">
        <v>2</v>
      </c>
      <c r="DD5" s="28">
        <v>2</v>
      </c>
      <c r="DE5" s="28">
        <v>2</v>
      </c>
      <c r="DF5" s="28">
        <v>1</v>
      </c>
      <c r="DG5" s="28">
        <v>2</v>
      </c>
      <c r="DH5" s="28">
        <v>2</v>
      </c>
      <c r="DI5" s="28">
        <v>2</v>
      </c>
      <c r="DJ5" s="28">
        <v>2</v>
      </c>
      <c r="DK5" s="28">
        <v>1</v>
      </c>
      <c r="DL5" s="28">
        <v>2</v>
      </c>
      <c r="DM5" s="28">
        <v>2</v>
      </c>
      <c r="DN5" s="28">
        <v>2</v>
      </c>
      <c r="DO5" s="28">
        <v>2</v>
      </c>
      <c r="DP5" s="28">
        <v>2</v>
      </c>
      <c r="DQ5" s="28">
        <v>2</v>
      </c>
      <c r="DR5" s="28">
        <v>2</v>
      </c>
      <c r="DS5" s="28">
        <v>2</v>
      </c>
      <c r="DT5" s="28">
        <v>2</v>
      </c>
      <c r="DU5" s="28">
        <v>2</v>
      </c>
      <c r="DV5" s="28">
        <v>2</v>
      </c>
      <c r="DW5" s="28">
        <v>2</v>
      </c>
      <c r="DX5" s="28"/>
      <c r="DY5" s="28">
        <v>2</v>
      </c>
      <c r="DZ5" s="28">
        <v>2</v>
      </c>
      <c r="EA5" s="28">
        <v>2</v>
      </c>
      <c r="EB5" s="28">
        <v>2</v>
      </c>
      <c r="EC5" s="28">
        <v>1</v>
      </c>
      <c r="ED5" s="28">
        <v>2</v>
      </c>
      <c r="EE5" s="28">
        <v>2</v>
      </c>
      <c r="EF5" s="28">
        <v>2</v>
      </c>
      <c r="EG5" s="28">
        <v>2</v>
      </c>
      <c r="EH5" s="28">
        <v>2</v>
      </c>
      <c r="EI5" s="28">
        <v>2</v>
      </c>
      <c r="EJ5" s="28">
        <v>2</v>
      </c>
      <c r="EK5" s="28">
        <v>2</v>
      </c>
      <c r="EL5" s="28">
        <v>2</v>
      </c>
      <c r="EM5" s="28">
        <v>2</v>
      </c>
      <c r="EN5" s="28">
        <v>2</v>
      </c>
      <c r="EO5" s="28">
        <v>1</v>
      </c>
      <c r="EP5" s="28">
        <v>2</v>
      </c>
      <c r="EQ5" s="28">
        <v>2</v>
      </c>
      <c r="ER5" s="28">
        <v>1</v>
      </c>
      <c r="ES5" s="28">
        <v>1</v>
      </c>
      <c r="ET5" s="28">
        <v>2</v>
      </c>
      <c r="EU5" s="28">
        <v>2</v>
      </c>
      <c r="EV5" s="28">
        <v>2</v>
      </c>
      <c r="EW5" s="28">
        <v>2</v>
      </c>
      <c r="EX5" s="28">
        <v>2</v>
      </c>
      <c r="EY5" s="28">
        <v>2</v>
      </c>
      <c r="EZ5" s="28">
        <v>1</v>
      </c>
      <c r="FA5" s="28">
        <v>2</v>
      </c>
      <c r="FB5" s="28">
        <v>2</v>
      </c>
      <c r="FC5" s="28">
        <v>2</v>
      </c>
      <c r="FD5" s="28">
        <v>2</v>
      </c>
      <c r="FE5" s="28">
        <v>2</v>
      </c>
      <c r="FF5" s="28">
        <v>2</v>
      </c>
      <c r="FG5" s="28">
        <v>2</v>
      </c>
      <c r="FH5" s="28">
        <v>2</v>
      </c>
      <c r="FI5" s="28">
        <v>2</v>
      </c>
      <c r="FJ5" s="28"/>
      <c r="FK5" s="28">
        <v>2</v>
      </c>
      <c r="FL5" s="28">
        <v>2</v>
      </c>
      <c r="FM5" s="28">
        <v>2</v>
      </c>
      <c r="FN5" s="28">
        <v>2</v>
      </c>
      <c r="FO5" s="28">
        <v>2</v>
      </c>
      <c r="FP5" s="28">
        <v>2</v>
      </c>
      <c r="FQ5" s="28">
        <v>2</v>
      </c>
      <c r="FR5" s="28">
        <v>2</v>
      </c>
      <c r="FS5" s="28">
        <v>2</v>
      </c>
      <c r="FT5" s="28">
        <v>2</v>
      </c>
      <c r="FU5" s="28">
        <v>2</v>
      </c>
      <c r="FV5" s="28">
        <v>2</v>
      </c>
      <c r="FW5" s="28">
        <v>2</v>
      </c>
      <c r="FX5" s="28">
        <v>2</v>
      </c>
      <c r="FY5" s="28">
        <v>2</v>
      </c>
      <c r="FZ5" s="28">
        <v>2</v>
      </c>
      <c r="GA5" s="28">
        <v>2</v>
      </c>
      <c r="GB5" s="28">
        <v>2</v>
      </c>
      <c r="GC5" s="28">
        <v>2</v>
      </c>
      <c r="GD5" s="28">
        <v>2</v>
      </c>
      <c r="GE5" s="28"/>
      <c r="GF5" s="28">
        <v>2</v>
      </c>
      <c r="GG5" s="28">
        <v>1</v>
      </c>
      <c r="GH5" s="28">
        <v>2</v>
      </c>
      <c r="GI5" s="28">
        <v>2</v>
      </c>
      <c r="GJ5" s="28">
        <v>2</v>
      </c>
      <c r="GK5" s="28">
        <v>2</v>
      </c>
      <c r="GL5" s="28">
        <v>2</v>
      </c>
      <c r="GM5" s="28" t="s">
        <v>110</v>
      </c>
      <c r="GN5" s="28">
        <v>2</v>
      </c>
      <c r="GO5" s="28">
        <v>2</v>
      </c>
      <c r="GP5" s="28">
        <v>2</v>
      </c>
      <c r="GQ5" s="28">
        <v>2</v>
      </c>
      <c r="GR5" s="28">
        <v>2</v>
      </c>
      <c r="GS5" s="28">
        <v>2</v>
      </c>
      <c r="GT5" s="28">
        <v>2</v>
      </c>
      <c r="GU5" s="28">
        <v>2</v>
      </c>
      <c r="GV5" s="28">
        <v>2</v>
      </c>
      <c r="GW5" s="28">
        <v>1</v>
      </c>
      <c r="GX5" s="28">
        <v>2</v>
      </c>
      <c r="GY5" s="28">
        <v>2</v>
      </c>
      <c r="GZ5" s="28">
        <v>2</v>
      </c>
      <c r="HA5" s="28">
        <v>2</v>
      </c>
      <c r="HB5" s="28">
        <v>2</v>
      </c>
      <c r="HC5" s="28">
        <v>2</v>
      </c>
      <c r="HD5" s="28">
        <v>2</v>
      </c>
      <c r="HE5" s="28">
        <v>2</v>
      </c>
      <c r="HF5" s="28">
        <v>2</v>
      </c>
      <c r="HG5" s="28">
        <v>1</v>
      </c>
      <c r="HH5" s="28">
        <v>2</v>
      </c>
      <c r="HI5" s="28">
        <v>2</v>
      </c>
      <c r="HJ5" s="28">
        <v>2</v>
      </c>
      <c r="HK5" s="28">
        <v>2</v>
      </c>
      <c r="HL5" s="28">
        <v>2</v>
      </c>
      <c r="HM5" s="28">
        <v>1</v>
      </c>
      <c r="HN5" s="28">
        <v>2</v>
      </c>
      <c r="HO5" s="28">
        <v>2</v>
      </c>
      <c r="HP5" s="28">
        <v>2</v>
      </c>
      <c r="HQ5" s="28">
        <v>2</v>
      </c>
      <c r="HR5" s="28">
        <v>1</v>
      </c>
      <c r="HS5" s="28">
        <v>2</v>
      </c>
      <c r="HT5" s="28">
        <v>2</v>
      </c>
      <c r="HU5" s="28">
        <v>2</v>
      </c>
      <c r="HV5" s="28">
        <v>2</v>
      </c>
      <c r="HW5" s="28">
        <v>2</v>
      </c>
      <c r="HX5" s="28">
        <v>2</v>
      </c>
      <c r="HY5" s="28">
        <v>2</v>
      </c>
      <c r="HZ5" s="28"/>
      <c r="IA5" s="28">
        <v>2</v>
      </c>
      <c r="IB5" s="28">
        <v>2</v>
      </c>
      <c r="IC5" s="28">
        <v>2</v>
      </c>
      <c r="ID5" s="28">
        <v>2</v>
      </c>
      <c r="IE5" s="28">
        <v>2</v>
      </c>
      <c r="IF5" s="28"/>
      <c r="IG5" s="28">
        <v>2</v>
      </c>
      <c r="IH5" s="28">
        <v>2</v>
      </c>
      <c r="II5" s="28">
        <v>2</v>
      </c>
      <c r="IJ5" s="28">
        <v>2</v>
      </c>
      <c r="IK5" s="28">
        <v>2</v>
      </c>
      <c r="IL5" s="28">
        <v>2</v>
      </c>
      <c r="IM5" s="28">
        <v>2</v>
      </c>
      <c r="IN5" s="28">
        <v>2</v>
      </c>
      <c r="IO5" s="28">
        <v>2</v>
      </c>
      <c r="IP5" s="28">
        <v>2</v>
      </c>
      <c r="IQ5" s="28">
        <v>2</v>
      </c>
      <c r="IR5" s="28">
        <v>2</v>
      </c>
      <c r="IS5" s="28">
        <v>2</v>
      </c>
      <c r="IT5" s="28">
        <v>2</v>
      </c>
      <c r="IU5" s="28">
        <v>2</v>
      </c>
    </row>
    <row r="6" spans="1:255" ht="17.25" customHeight="1">
      <c r="A6" s="103"/>
      <c r="B6" s="24" t="s">
        <v>113</v>
      </c>
      <c r="C6" s="21" t="s">
        <v>190</v>
      </c>
      <c r="D6" s="28" t="s">
        <v>131</v>
      </c>
      <c r="E6" s="28"/>
      <c r="F6" s="28"/>
      <c r="G6" s="28"/>
      <c r="H6" s="28"/>
      <c r="I6" s="28" t="s">
        <v>131</v>
      </c>
      <c r="J6" s="28" t="s">
        <v>131</v>
      </c>
      <c r="K6" s="28" t="s">
        <v>110</v>
      </c>
      <c r="L6" s="28"/>
      <c r="M6" s="28" t="s">
        <v>110</v>
      </c>
      <c r="N6" s="28" t="s">
        <v>110</v>
      </c>
      <c r="O6" s="28"/>
      <c r="P6" s="28" t="s">
        <v>131</v>
      </c>
      <c r="Q6" s="28" t="s">
        <v>131</v>
      </c>
      <c r="R6" s="28"/>
      <c r="S6" s="28"/>
      <c r="T6" s="28"/>
      <c r="U6" s="28" t="s">
        <v>110</v>
      </c>
      <c r="V6" s="28"/>
      <c r="W6" s="28" t="s">
        <v>110</v>
      </c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 t="s">
        <v>131</v>
      </c>
      <c r="AJ6" s="28"/>
      <c r="AK6" s="28"/>
      <c r="AL6" s="28"/>
      <c r="AM6" s="28"/>
      <c r="AN6" s="28" t="s">
        <v>128</v>
      </c>
      <c r="AO6" s="28"/>
      <c r="AP6" s="28"/>
      <c r="AQ6" s="28"/>
      <c r="AR6" s="28" t="s">
        <v>110</v>
      </c>
      <c r="AS6" s="28"/>
      <c r="AT6" s="28"/>
      <c r="AU6" s="28"/>
      <c r="AV6" s="28"/>
      <c r="AW6" s="28"/>
      <c r="AX6" s="28"/>
      <c r="AY6" s="28" t="s">
        <v>128</v>
      </c>
      <c r="AZ6" s="28"/>
      <c r="BA6" s="28"/>
      <c r="BB6" s="28"/>
      <c r="BC6" s="28"/>
      <c r="BD6" s="28" t="s">
        <v>128</v>
      </c>
      <c r="BE6" s="28" t="s">
        <v>148</v>
      </c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 t="s">
        <v>110</v>
      </c>
      <c r="BR6" s="28" t="s">
        <v>128</v>
      </c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 t="s">
        <v>148</v>
      </c>
      <c r="CK6" s="28"/>
      <c r="CL6" s="28"/>
      <c r="CM6" s="28"/>
      <c r="CN6" s="28" t="s">
        <v>131</v>
      </c>
      <c r="CO6" s="28"/>
      <c r="CP6" s="28"/>
      <c r="CQ6" s="28"/>
      <c r="CR6" s="28" t="s">
        <v>110</v>
      </c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 t="s">
        <v>131</v>
      </c>
      <c r="DG6" s="28"/>
      <c r="DH6" s="28"/>
      <c r="DI6" s="28"/>
      <c r="DJ6" s="28"/>
      <c r="DK6" s="28" t="s">
        <v>131</v>
      </c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 t="s">
        <v>131</v>
      </c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 t="s">
        <v>131</v>
      </c>
      <c r="EP6" s="28"/>
      <c r="EQ6" s="28"/>
      <c r="ER6" s="28" t="s">
        <v>131</v>
      </c>
      <c r="ES6" s="28" t="s">
        <v>131</v>
      </c>
      <c r="ET6" s="28"/>
      <c r="EU6" s="28"/>
      <c r="EV6" s="28"/>
      <c r="EW6" s="28"/>
      <c r="EX6" s="28"/>
      <c r="EY6" s="28"/>
      <c r="EZ6" s="28" t="s">
        <v>131</v>
      </c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 t="s">
        <v>131</v>
      </c>
      <c r="GH6" s="28"/>
      <c r="GI6" s="28"/>
      <c r="GJ6" s="28"/>
      <c r="GK6" s="28"/>
      <c r="GL6" s="28"/>
      <c r="GM6" s="28" t="s">
        <v>110</v>
      </c>
      <c r="GN6" s="28"/>
      <c r="GO6" s="28"/>
      <c r="GP6" s="28"/>
      <c r="GQ6" s="28"/>
      <c r="GR6" s="28"/>
      <c r="GS6" s="28"/>
      <c r="GT6" s="28"/>
      <c r="GU6" s="28"/>
      <c r="GV6" s="28"/>
      <c r="GW6" s="28" t="s">
        <v>131</v>
      </c>
      <c r="GX6" s="28"/>
      <c r="GY6" s="28"/>
      <c r="GZ6" s="28"/>
      <c r="HA6" s="28"/>
      <c r="HB6" s="28"/>
      <c r="HC6" s="28"/>
      <c r="HD6" s="28"/>
      <c r="HE6" s="28"/>
      <c r="HF6" s="28"/>
      <c r="HG6" s="28" t="s">
        <v>131</v>
      </c>
      <c r="HH6" s="28"/>
      <c r="HI6" s="28"/>
      <c r="HJ6" s="28"/>
      <c r="HK6" s="28"/>
      <c r="HL6" s="28"/>
      <c r="HM6" s="28" t="s">
        <v>131</v>
      </c>
      <c r="HN6" s="28"/>
      <c r="HO6" s="28"/>
      <c r="HP6" s="28"/>
      <c r="HQ6" s="28"/>
      <c r="HR6" s="28" t="s">
        <v>131</v>
      </c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</row>
    <row r="7" spans="1:255" ht="17.25" customHeight="1">
      <c r="A7" s="103"/>
      <c r="B7" s="24" t="s">
        <v>116</v>
      </c>
      <c r="C7" s="21" t="s">
        <v>191</v>
      </c>
      <c r="D7" s="28" t="s">
        <v>192</v>
      </c>
      <c r="E7" s="28"/>
      <c r="F7" s="28"/>
      <c r="G7" s="28"/>
      <c r="H7" s="28"/>
      <c r="I7" s="28" t="s">
        <v>192</v>
      </c>
      <c r="J7" s="28" t="s">
        <v>192</v>
      </c>
      <c r="K7" s="28" t="s">
        <v>110</v>
      </c>
      <c r="L7" s="28"/>
      <c r="M7" s="28" t="s">
        <v>110</v>
      </c>
      <c r="N7" s="28" t="s">
        <v>110</v>
      </c>
      <c r="O7" s="28"/>
      <c r="P7" s="28" t="s">
        <v>192</v>
      </c>
      <c r="Q7" s="28" t="s">
        <v>192</v>
      </c>
      <c r="R7" s="28"/>
      <c r="S7" s="28"/>
      <c r="T7" s="28"/>
      <c r="U7" s="28" t="s">
        <v>110</v>
      </c>
      <c r="V7" s="28"/>
      <c r="W7" s="28" t="s">
        <v>110</v>
      </c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 t="s">
        <v>193</v>
      </c>
      <c r="AJ7" s="28"/>
      <c r="AK7" s="28"/>
      <c r="AL7" s="28"/>
      <c r="AM7" s="28"/>
      <c r="AN7" s="28" t="s">
        <v>128</v>
      </c>
      <c r="AO7" s="28"/>
      <c r="AP7" s="28"/>
      <c r="AQ7" s="28"/>
      <c r="AR7" s="28" t="s">
        <v>110</v>
      </c>
      <c r="AS7" s="28"/>
      <c r="AT7" s="28"/>
      <c r="AU7" s="28"/>
      <c r="AV7" s="28"/>
      <c r="AW7" s="28"/>
      <c r="AX7" s="28"/>
      <c r="AY7" s="28" t="s">
        <v>128</v>
      </c>
      <c r="AZ7" s="28"/>
      <c r="BA7" s="28"/>
      <c r="BB7" s="28"/>
      <c r="BC7" s="28"/>
      <c r="BD7" s="28" t="s">
        <v>128</v>
      </c>
      <c r="BE7" s="28" t="s">
        <v>148</v>
      </c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 t="s">
        <v>110</v>
      </c>
      <c r="BR7" s="28" t="s">
        <v>128</v>
      </c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 t="s">
        <v>148</v>
      </c>
      <c r="CK7" s="28"/>
      <c r="CL7" s="28"/>
      <c r="CM7" s="28"/>
      <c r="CN7" s="28" t="s">
        <v>192</v>
      </c>
      <c r="CO7" s="28"/>
      <c r="CP7" s="28"/>
      <c r="CQ7" s="28"/>
      <c r="CR7" s="28" t="s">
        <v>110</v>
      </c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 t="s">
        <v>192</v>
      </c>
      <c r="DG7" s="28"/>
      <c r="DH7" s="28"/>
      <c r="DI7" s="28"/>
      <c r="DJ7" s="28"/>
      <c r="DK7" s="28" t="s">
        <v>194</v>
      </c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 t="s">
        <v>192</v>
      </c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 t="s">
        <v>192</v>
      </c>
      <c r="EP7" s="28"/>
      <c r="EQ7" s="28"/>
      <c r="ER7" s="28" t="s">
        <v>192</v>
      </c>
      <c r="ES7" s="28" t="s">
        <v>192</v>
      </c>
      <c r="ET7" s="28"/>
      <c r="EU7" s="28"/>
      <c r="EV7" s="28"/>
      <c r="EW7" s="28"/>
      <c r="EX7" s="28"/>
      <c r="EY7" s="28"/>
      <c r="EZ7" s="28" t="s">
        <v>192</v>
      </c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 t="s">
        <v>193</v>
      </c>
      <c r="GH7" s="28"/>
      <c r="GI7" s="28"/>
      <c r="GJ7" s="28"/>
      <c r="GK7" s="28"/>
      <c r="GL7" s="28"/>
      <c r="GM7" s="28" t="s">
        <v>110</v>
      </c>
      <c r="GN7" s="28"/>
      <c r="GO7" s="28"/>
      <c r="GP7" s="28"/>
      <c r="GQ7" s="28"/>
      <c r="GR7" s="28"/>
      <c r="GS7" s="28"/>
      <c r="GT7" s="28"/>
      <c r="GU7" s="28"/>
      <c r="GV7" s="28"/>
      <c r="GW7" s="28" t="s">
        <v>192</v>
      </c>
      <c r="GX7" s="28"/>
      <c r="GY7" s="28"/>
      <c r="GZ7" s="28"/>
      <c r="HA7" s="28"/>
      <c r="HB7" s="28"/>
      <c r="HC7" s="28"/>
      <c r="HD7" s="28"/>
      <c r="HE7" s="28"/>
      <c r="HF7" s="28"/>
      <c r="HG7" s="28" t="s">
        <v>192</v>
      </c>
      <c r="HH7" s="28"/>
      <c r="HI7" s="28"/>
      <c r="HJ7" s="28"/>
      <c r="HK7" s="28"/>
      <c r="HL7" s="28"/>
      <c r="HM7" s="28" t="s">
        <v>195</v>
      </c>
      <c r="HN7" s="28"/>
      <c r="HO7" s="28"/>
      <c r="HP7" s="28"/>
      <c r="HQ7" s="28"/>
      <c r="HR7" s="28" t="s">
        <v>192</v>
      </c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</row>
    <row r="8" spans="1:255" ht="17.25" customHeight="1">
      <c r="A8" s="103"/>
      <c r="B8" s="24" t="s">
        <v>72</v>
      </c>
      <c r="C8" s="19" t="s">
        <v>123</v>
      </c>
      <c r="D8" s="28">
        <v>310638567</v>
      </c>
      <c r="E8" s="28">
        <v>0</v>
      </c>
      <c r="F8" s="28">
        <v>101238566</v>
      </c>
      <c r="G8" s="28">
        <v>169900004</v>
      </c>
      <c r="H8" s="28">
        <v>8614000</v>
      </c>
      <c r="I8" s="28">
        <v>0</v>
      </c>
      <c r="J8" s="28">
        <v>1147647914</v>
      </c>
      <c r="K8" s="28" t="s">
        <v>110</v>
      </c>
      <c r="L8" s="28">
        <v>0</v>
      </c>
      <c r="M8" s="28" t="s">
        <v>110</v>
      </c>
      <c r="N8" s="28" t="s">
        <v>110</v>
      </c>
      <c r="O8" s="28">
        <v>65612873</v>
      </c>
      <c r="P8" s="28">
        <v>956361456</v>
      </c>
      <c r="Q8" s="28">
        <v>123302068</v>
      </c>
      <c r="R8" s="28">
        <v>15975000</v>
      </c>
      <c r="S8" s="28">
        <v>1541000</v>
      </c>
      <c r="T8" s="28">
        <v>304923970</v>
      </c>
      <c r="U8" s="28" t="s">
        <v>110</v>
      </c>
      <c r="V8" s="28">
        <v>0</v>
      </c>
      <c r="W8" s="28" t="s">
        <v>110</v>
      </c>
      <c r="X8" s="28">
        <v>0</v>
      </c>
      <c r="Y8" s="28">
        <v>0</v>
      </c>
      <c r="Z8" s="28">
        <v>31772131</v>
      </c>
      <c r="AA8" s="28">
        <v>0</v>
      </c>
      <c r="AB8" s="28">
        <v>3218000</v>
      </c>
      <c r="AC8" s="28">
        <v>11760000</v>
      </c>
      <c r="AD8" s="28">
        <v>0</v>
      </c>
      <c r="AE8" s="28">
        <v>21600000</v>
      </c>
      <c r="AF8" s="28">
        <v>0</v>
      </c>
      <c r="AG8" s="28">
        <v>1251407000</v>
      </c>
      <c r="AH8" s="28">
        <v>0</v>
      </c>
      <c r="AI8" s="28">
        <v>0</v>
      </c>
      <c r="AJ8" s="28">
        <v>2118600</v>
      </c>
      <c r="AK8" s="28">
        <v>0</v>
      </c>
      <c r="AL8" s="28">
        <v>0</v>
      </c>
      <c r="AM8" s="28">
        <v>0</v>
      </c>
      <c r="AN8" s="28" t="s">
        <v>128</v>
      </c>
      <c r="AO8" s="28">
        <v>88327260</v>
      </c>
      <c r="AP8" s="28">
        <v>219909066</v>
      </c>
      <c r="AQ8" s="28">
        <v>24612500</v>
      </c>
      <c r="AR8" s="28" t="s">
        <v>110</v>
      </c>
      <c r="AS8" s="28">
        <v>0</v>
      </c>
      <c r="AT8" s="28">
        <v>181465183</v>
      </c>
      <c r="AU8" s="28">
        <v>0</v>
      </c>
      <c r="AV8" s="28">
        <v>153112450</v>
      </c>
      <c r="AW8" s="28">
        <v>0</v>
      </c>
      <c r="AX8" s="28">
        <v>41245000</v>
      </c>
      <c r="AY8" s="28" t="s">
        <v>128</v>
      </c>
      <c r="AZ8" s="28">
        <v>0</v>
      </c>
      <c r="BA8" s="28">
        <v>0</v>
      </c>
      <c r="BB8" s="28">
        <v>0</v>
      </c>
      <c r="BC8" s="28">
        <v>546317860</v>
      </c>
      <c r="BD8" s="28" t="s">
        <v>128</v>
      </c>
      <c r="BE8" s="28" t="s">
        <v>148</v>
      </c>
      <c r="BF8" s="28">
        <v>0</v>
      </c>
      <c r="BG8" s="28">
        <v>0</v>
      </c>
      <c r="BH8" s="28">
        <v>49605540</v>
      </c>
      <c r="BI8" s="28">
        <v>18066312</v>
      </c>
      <c r="BJ8" s="28">
        <v>105739885</v>
      </c>
      <c r="BK8" s="28">
        <v>7350000</v>
      </c>
      <c r="BL8" s="28">
        <v>0</v>
      </c>
      <c r="BM8" s="28">
        <v>0</v>
      </c>
      <c r="BN8" s="28">
        <v>0</v>
      </c>
      <c r="BO8" s="28">
        <v>7858914</v>
      </c>
      <c r="BP8" s="28">
        <v>0</v>
      </c>
      <c r="BQ8" s="28" t="s">
        <v>110</v>
      </c>
      <c r="BR8" s="28" t="s">
        <v>128</v>
      </c>
      <c r="BS8" s="28">
        <v>9065000</v>
      </c>
      <c r="BT8" s="28">
        <v>23760000</v>
      </c>
      <c r="BU8" s="28">
        <v>0</v>
      </c>
      <c r="BV8" s="28">
        <v>37030320</v>
      </c>
      <c r="BW8" s="28">
        <v>42768000</v>
      </c>
      <c r="BX8" s="28">
        <v>295000</v>
      </c>
      <c r="BY8" s="28">
        <v>37326757</v>
      </c>
      <c r="BZ8" s="28">
        <v>391924516</v>
      </c>
      <c r="CA8" s="28">
        <v>459892107</v>
      </c>
      <c r="CB8" s="28">
        <v>50717320</v>
      </c>
      <c r="CC8" s="28">
        <v>16759000</v>
      </c>
      <c r="CD8" s="28">
        <v>14283500</v>
      </c>
      <c r="CE8" s="28">
        <v>0</v>
      </c>
      <c r="CF8" s="28">
        <v>90000000</v>
      </c>
      <c r="CG8" s="28">
        <v>196206084</v>
      </c>
      <c r="CH8" s="28">
        <v>0</v>
      </c>
      <c r="CI8" s="28">
        <v>69755000</v>
      </c>
      <c r="CJ8" s="28" t="s">
        <v>148</v>
      </c>
      <c r="CK8" s="28">
        <v>5000000</v>
      </c>
      <c r="CL8" s="28">
        <v>0</v>
      </c>
      <c r="CM8" s="28">
        <v>138189320</v>
      </c>
      <c r="CN8" s="28">
        <v>43183844</v>
      </c>
      <c r="CO8" s="28">
        <v>77594290</v>
      </c>
      <c r="CP8" s="28">
        <v>312031661</v>
      </c>
      <c r="CQ8" s="28">
        <v>648039180</v>
      </c>
      <c r="CR8" s="28" t="s">
        <v>110</v>
      </c>
      <c r="CS8" s="28">
        <v>33050010</v>
      </c>
      <c r="CT8" s="28">
        <v>128000000</v>
      </c>
      <c r="CU8" s="28">
        <v>532035928</v>
      </c>
      <c r="CV8" s="28">
        <v>68768126</v>
      </c>
      <c r="CW8" s="28">
        <v>0</v>
      </c>
      <c r="CX8" s="28">
        <v>574862991</v>
      </c>
      <c r="CY8" s="28">
        <v>0</v>
      </c>
      <c r="CZ8" s="28" t="s">
        <v>110</v>
      </c>
      <c r="DA8" s="28">
        <v>649122193</v>
      </c>
      <c r="DB8" s="28">
        <v>28415400</v>
      </c>
      <c r="DC8" s="28">
        <v>5240080</v>
      </c>
      <c r="DD8" s="28">
        <v>0</v>
      </c>
      <c r="DE8" s="28">
        <v>28421280</v>
      </c>
      <c r="DF8" s="28">
        <v>868016850</v>
      </c>
      <c r="DG8" s="28">
        <v>150570000</v>
      </c>
      <c r="DH8" s="28">
        <v>10878925</v>
      </c>
      <c r="DI8" s="28">
        <v>385756395</v>
      </c>
      <c r="DJ8" s="28">
        <v>35372000</v>
      </c>
      <c r="DK8" s="28">
        <v>11792250</v>
      </c>
      <c r="DL8" s="28">
        <v>10150000</v>
      </c>
      <c r="DM8" s="28">
        <v>0</v>
      </c>
      <c r="DN8" s="28">
        <v>7209380</v>
      </c>
      <c r="DO8" s="28">
        <v>33665650</v>
      </c>
      <c r="DP8" s="28">
        <v>30240000</v>
      </c>
      <c r="DQ8" s="28">
        <v>0</v>
      </c>
      <c r="DR8" s="28">
        <v>0</v>
      </c>
      <c r="DS8" s="28">
        <v>180614570</v>
      </c>
      <c r="DT8" s="28">
        <v>0</v>
      </c>
      <c r="DU8" s="28">
        <v>25229600</v>
      </c>
      <c r="DV8" s="28">
        <v>0</v>
      </c>
      <c r="DW8" s="28">
        <v>2829952884</v>
      </c>
      <c r="DX8" s="28" t="s">
        <v>163</v>
      </c>
      <c r="DY8" s="28">
        <v>90868076</v>
      </c>
      <c r="DZ8" s="28">
        <v>129000000</v>
      </c>
      <c r="EA8" s="28">
        <v>23180310</v>
      </c>
      <c r="EB8" s="28">
        <v>86566672</v>
      </c>
      <c r="EC8" s="28">
        <v>175393003</v>
      </c>
      <c r="ED8" s="28">
        <v>25525453</v>
      </c>
      <c r="EE8" s="28">
        <v>97597226</v>
      </c>
      <c r="EF8" s="28">
        <v>2500000</v>
      </c>
      <c r="EG8" s="28">
        <v>1353793072</v>
      </c>
      <c r="EH8" s="28">
        <v>0</v>
      </c>
      <c r="EI8" s="28">
        <v>0</v>
      </c>
      <c r="EJ8" s="28">
        <v>0</v>
      </c>
      <c r="EK8" s="28">
        <v>49024902</v>
      </c>
      <c r="EL8" s="28">
        <v>0</v>
      </c>
      <c r="EM8" s="28">
        <v>0</v>
      </c>
      <c r="EN8" s="28">
        <v>16772200</v>
      </c>
      <c r="EO8" s="28">
        <v>1620000</v>
      </c>
      <c r="EP8" s="28">
        <v>0</v>
      </c>
      <c r="EQ8" s="28">
        <v>0</v>
      </c>
      <c r="ER8" s="28">
        <v>0</v>
      </c>
      <c r="ES8" s="28">
        <v>75508122</v>
      </c>
      <c r="ET8" s="28">
        <v>0</v>
      </c>
      <c r="EU8" s="28">
        <v>365279000</v>
      </c>
      <c r="EV8" s="28">
        <v>4000000</v>
      </c>
      <c r="EW8" s="28">
        <v>90601000</v>
      </c>
      <c r="EX8" s="28">
        <v>44435228</v>
      </c>
      <c r="EY8" s="28">
        <v>0</v>
      </c>
      <c r="EZ8" s="28">
        <v>8015520</v>
      </c>
      <c r="FA8" s="28">
        <v>636941503</v>
      </c>
      <c r="FB8" s="28">
        <v>0</v>
      </c>
      <c r="FC8" s="28">
        <v>0</v>
      </c>
      <c r="FD8" s="28">
        <v>0</v>
      </c>
      <c r="FE8" s="28">
        <v>0</v>
      </c>
      <c r="FF8" s="28">
        <v>180935963</v>
      </c>
      <c r="FG8" s="28">
        <v>6297030</v>
      </c>
      <c r="FH8" s="28">
        <v>0</v>
      </c>
      <c r="FI8" s="28">
        <v>885371823</v>
      </c>
      <c r="FJ8" s="28" t="s">
        <v>110</v>
      </c>
      <c r="FK8" s="28">
        <v>4050000</v>
      </c>
      <c r="FL8" s="28">
        <v>0</v>
      </c>
      <c r="FM8" s="28">
        <v>0</v>
      </c>
      <c r="FN8" s="28">
        <v>11290000</v>
      </c>
      <c r="FO8" s="28">
        <v>0</v>
      </c>
      <c r="FP8" s="20" t="s">
        <v>149</v>
      </c>
      <c r="FQ8" s="20" t="s">
        <v>149</v>
      </c>
      <c r="FR8" s="20" t="s">
        <v>149</v>
      </c>
      <c r="FS8" s="28">
        <v>0</v>
      </c>
      <c r="FT8" s="28">
        <v>113428000</v>
      </c>
      <c r="FU8" s="28">
        <v>0</v>
      </c>
      <c r="FV8" s="20" t="s">
        <v>149</v>
      </c>
      <c r="FW8" s="28">
        <v>0</v>
      </c>
      <c r="FX8" s="20" t="s">
        <v>149</v>
      </c>
      <c r="FY8" s="20" t="s">
        <v>149</v>
      </c>
      <c r="FZ8" s="28">
        <v>64000000</v>
      </c>
      <c r="GA8" s="20" t="s">
        <v>149</v>
      </c>
      <c r="GB8" s="20" t="s">
        <v>149</v>
      </c>
      <c r="GC8" s="20" t="s">
        <v>149</v>
      </c>
      <c r="GD8" s="28">
        <v>4535000</v>
      </c>
      <c r="GE8" s="28" t="s">
        <v>110</v>
      </c>
      <c r="GF8" s="20" t="s">
        <v>149</v>
      </c>
      <c r="GG8" s="28">
        <v>0</v>
      </c>
      <c r="GH8" s="28">
        <v>0</v>
      </c>
      <c r="GI8" s="20" t="s">
        <v>149</v>
      </c>
      <c r="GJ8" s="28">
        <v>18215068</v>
      </c>
      <c r="GK8" s="28">
        <v>84990960</v>
      </c>
      <c r="GL8" s="28">
        <v>1929500</v>
      </c>
      <c r="GM8" s="28" t="s">
        <v>110</v>
      </c>
      <c r="GN8" s="28">
        <v>45488965</v>
      </c>
      <c r="GO8" s="28">
        <v>124194746</v>
      </c>
      <c r="GP8" s="28">
        <v>0</v>
      </c>
      <c r="GQ8" s="28">
        <v>0</v>
      </c>
      <c r="GR8" s="28">
        <v>262969602</v>
      </c>
      <c r="GS8" s="28">
        <v>23505000</v>
      </c>
      <c r="GT8" s="28">
        <v>112264965</v>
      </c>
      <c r="GU8" s="28">
        <v>1236960</v>
      </c>
      <c r="GV8" s="28">
        <v>129467000</v>
      </c>
      <c r="GW8" s="28">
        <v>7496500</v>
      </c>
      <c r="GX8" s="28">
        <v>0</v>
      </c>
      <c r="GY8" s="28">
        <v>27795229</v>
      </c>
      <c r="GZ8" s="28">
        <v>518276</v>
      </c>
      <c r="HA8" s="28">
        <v>0</v>
      </c>
      <c r="HB8" s="28">
        <v>0</v>
      </c>
      <c r="HC8" s="28">
        <v>757110641</v>
      </c>
      <c r="HD8" s="28">
        <v>138358873</v>
      </c>
      <c r="HE8" s="28">
        <v>170875989</v>
      </c>
      <c r="HF8" s="28">
        <v>21611218</v>
      </c>
      <c r="HG8" s="28">
        <v>7466470</v>
      </c>
      <c r="HH8" s="28">
        <v>16988938</v>
      </c>
      <c r="HI8" s="28">
        <v>62440698</v>
      </c>
      <c r="HJ8" s="28">
        <v>30480600</v>
      </c>
      <c r="HK8" s="28">
        <v>254991380</v>
      </c>
      <c r="HL8" s="28">
        <v>704937680</v>
      </c>
      <c r="HM8" s="28">
        <v>450355702</v>
      </c>
      <c r="HN8" s="28">
        <v>18383794</v>
      </c>
      <c r="HO8" s="28">
        <v>259165653</v>
      </c>
      <c r="HP8" s="28">
        <v>37193333</v>
      </c>
      <c r="HQ8" s="28">
        <v>0</v>
      </c>
      <c r="HR8" s="28">
        <v>0</v>
      </c>
      <c r="HS8" s="28">
        <v>284543614</v>
      </c>
      <c r="HT8" s="28">
        <v>0</v>
      </c>
      <c r="HU8" s="28">
        <v>14008050</v>
      </c>
      <c r="HV8" s="28">
        <v>3513501</v>
      </c>
      <c r="HW8" s="28">
        <v>6050000</v>
      </c>
      <c r="HX8" s="28" t="s">
        <v>73</v>
      </c>
      <c r="HY8" s="28">
        <v>19100000</v>
      </c>
      <c r="HZ8" s="28" t="s">
        <v>188</v>
      </c>
      <c r="IA8" s="28">
        <v>5008814</v>
      </c>
      <c r="IB8" s="28">
        <v>26540000</v>
      </c>
      <c r="IC8" s="28">
        <v>0</v>
      </c>
      <c r="ID8" s="28">
        <v>63950000</v>
      </c>
      <c r="IE8" s="28">
        <v>0</v>
      </c>
      <c r="IF8" s="28" t="s">
        <v>110</v>
      </c>
      <c r="IG8" s="28">
        <v>0</v>
      </c>
      <c r="IH8" s="28">
        <v>6344173</v>
      </c>
      <c r="II8" s="28">
        <v>0</v>
      </c>
      <c r="IJ8" s="28">
        <v>18076000</v>
      </c>
      <c r="IK8" s="28">
        <v>671160</v>
      </c>
      <c r="IL8" s="28">
        <v>44900000</v>
      </c>
      <c r="IM8" s="28">
        <v>0</v>
      </c>
      <c r="IN8" s="28">
        <v>0</v>
      </c>
      <c r="IO8" s="28">
        <v>0</v>
      </c>
      <c r="IP8" s="28">
        <v>102496</v>
      </c>
      <c r="IQ8" s="28">
        <v>0</v>
      </c>
      <c r="IR8" s="28">
        <v>35309824</v>
      </c>
      <c r="IS8" s="28">
        <v>25062000</v>
      </c>
      <c r="IT8" s="28">
        <v>565200</v>
      </c>
      <c r="IU8" s="28">
        <v>57234100</v>
      </c>
    </row>
    <row r="9" spans="1:255" ht="17.25" customHeight="1">
      <c r="A9" s="103"/>
      <c r="B9" s="24" t="s">
        <v>74</v>
      </c>
      <c r="C9" s="21" t="s">
        <v>31</v>
      </c>
      <c r="D9" s="28">
        <v>0</v>
      </c>
      <c r="E9" s="28">
        <v>0</v>
      </c>
      <c r="F9" s="28">
        <v>22532250</v>
      </c>
      <c r="G9" s="28">
        <v>169900004</v>
      </c>
      <c r="H9" s="28">
        <v>8614000</v>
      </c>
      <c r="I9" s="28">
        <v>0</v>
      </c>
      <c r="J9" s="28">
        <v>757800710</v>
      </c>
      <c r="K9" s="28" t="s">
        <v>110</v>
      </c>
      <c r="L9" s="28">
        <v>0</v>
      </c>
      <c r="M9" s="28" t="s">
        <v>110</v>
      </c>
      <c r="N9" s="28" t="s">
        <v>110</v>
      </c>
      <c r="O9" s="28">
        <v>65612873</v>
      </c>
      <c r="P9" s="28">
        <v>956361456</v>
      </c>
      <c r="Q9" s="28">
        <v>123302068</v>
      </c>
      <c r="R9" s="28">
        <v>15975000</v>
      </c>
      <c r="S9" s="28">
        <v>1541000</v>
      </c>
      <c r="T9" s="28">
        <v>304923970</v>
      </c>
      <c r="U9" s="28" t="s">
        <v>110</v>
      </c>
      <c r="V9" s="28">
        <v>0</v>
      </c>
      <c r="W9" s="28" t="s">
        <v>110</v>
      </c>
      <c r="X9" s="28">
        <v>0</v>
      </c>
      <c r="Y9" s="28">
        <v>0</v>
      </c>
      <c r="Z9" s="28">
        <v>31772131</v>
      </c>
      <c r="AA9" s="28">
        <v>0</v>
      </c>
      <c r="AB9" s="28">
        <v>3218000</v>
      </c>
      <c r="AC9" s="28">
        <v>11760000</v>
      </c>
      <c r="AD9" s="28">
        <v>0</v>
      </c>
      <c r="AE9" s="28">
        <v>21600000</v>
      </c>
      <c r="AF9" s="28">
        <v>0</v>
      </c>
      <c r="AG9" s="28">
        <v>1251407000</v>
      </c>
      <c r="AH9" s="28">
        <v>0</v>
      </c>
      <c r="AI9" s="28">
        <v>0</v>
      </c>
      <c r="AJ9" s="28">
        <v>2118600</v>
      </c>
      <c r="AK9" s="28">
        <v>0</v>
      </c>
      <c r="AL9" s="28">
        <v>0</v>
      </c>
      <c r="AM9" s="28">
        <v>0</v>
      </c>
      <c r="AN9" s="28" t="s">
        <v>128</v>
      </c>
      <c r="AO9" s="28">
        <v>88327260</v>
      </c>
      <c r="AP9" s="28">
        <v>219909066</v>
      </c>
      <c r="AQ9" s="28">
        <v>24612500</v>
      </c>
      <c r="AR9" s="28" t="s">
        <v>110</v>
      </c>
      <c r="AS9" s="28">
        <v>0</v>
      </c>
      <c r="AT9" s="28">
        <v>181465183</v>
      </c>
      <c r="AU9" s="28">
        <v>0</v>
      </c>
      <c r="AV9" s="28">
        <v>153112450</v>
      </c>
      <c r="AW9" s="28">
        <v>0</v>
      </c>
      <c r="AX9" s="28">
        <v>41245000</v>
      </c>
      <c r="AY9" s="28" t="s">
        <v>128</v>
      </c>
      <c r="AZ9" s="28">
        <v>0</v>
      </c>
      <c r="BA9" s="28">
        <v>0</v>
      </c>
      <c r="BB9" s="28">
        <v>0</v>
      </c>
      <c r="BC9" s="28">
        <v>546317860</v>
      </c>
      <c r="BD9" s="28" t="s">
        <v>128</v>
      </c>
      <c r="BE9" s="28" t="s">
        <v>148</v>
      </c>
      <c r="BF9" s="28">
        <v>0</v>
      </c>
      <c r="BG9" s="28">
        <v>0</v>
      </c>
      <c r="BH9" s="28">
        <v>49605540</v>
      </c>
      <c r="BI9" s="28">
        <v>18066312</v>
      </c>
      <c r="BJ9" s="28">
        <v>105739885</v>
      </c>
      <c r="BK9" s="28">
        <v>7350000</v>
      </c>
      <c r="BL9" s="28">
        <v>0</v>
      </c>
      <c r="BM9" s="28">
        <v>0</v>
      </c>
      <c r="BN9" s="28">
        <v>0</v>
      </c>
      <c r="BO9" s="28">
        <v>7858914</v>
      </c>
      <c r="BP9" s="28">
        <v>0</v>
      </c>
      <c r="BQ9" s="28" t="s">
        <v>110</v>
      </c>
      <c r="BR9" s="28" t="s">
        <v>128</v>
      </c>
      <c r="BS9" s="28">
        <v>9065000</v>
      </c>
      <c r="BT9" s="28">
        <v>23760000</v>
      </c>
      <c r="BU9" s="28">
        <v>0</v>
      </c>
      <c r="BV9" s="28">
        <v>37030320</v>
      </c>
      <c r="BW9" s="28">
        <v>42768000</v>
      </c>
      <c r="BX9" s="28">
        <v>295000</v>
      </c>
      <c r="BY9" s="28">
        <v>37326757</v>
      </c>
      <c r="BZ9" s="28">
        <v>391924516</v>
      </c>
      <c r="CA9" s="28">
        <v>459892107</v>
      </c>
      <c r="CB9" s="28">
        <v>50717320</v>
      </c>
      <c r="CC9" s="28">
        <v>16759000</v>
      </c>
      <c r="CD9" s="28">
        <v>14283500</v>
      </c>
      <c r="CE9" s="28">
        <v>0</v>
      </c>
      <c r="CF9" s="28">
        <v>90000000</v>
      </c>
      <c r="CG9" s="28">
        <v>196206084</v>
      </c>
      <c r="CH9" s="28">
        <v>0</v>
      </c>
      <c r="CI9" s="28">
        <v>69755000</v>
      </c>
      <c r="CJ9" s="28" t="s">
        <v>148</v>
      </c>
      <c r="CK9" s="28">
        <v>5000000</v>
      </c>
      <c r="CL9" s="28">
        <v>0</v>
      </c>
      <c r="CM9" s="28">
        <v>138189320</v>
      </c>
      <c r="CN9" s="28">
        <v>0</v>
      </c>
      <c r="CO9" s="28">
        <v>77594290</v>
      </c>
      <c r="CP9" s="28">
        <v>312031661</v>
      </c>
      <c r="CQ9" s="28">
        <v>648039180</v>
      </c>
      <c r="CR9" s="28" t="s">
        <v>110</v>
      </c>
      <c r="CS9" s="28">
        <v>33050010</v>
      </c>
      <c r="CT9" s="28">
        <v>128000000</v>
      </c>
      <c r="CU9" s="28">
        <v>532035928</v>
      </c>
      <c r="CV9" s="28">
        <v>68768126</v>
      </c>
      <c r="CW9" s="28">
        <v>0</v>
      </c>
      <c r="CX9" s="28">
        <v>574862991</v>
      </c>
      <c r="CY9" s="28">
        <v>0</v>
      </c>
      <c r="CZ9" s="28" t="s">
        <v>110</v>
      </c>
      <c r="DA9" s="28">
        <v>649122193</v>
      </c>
      <c r="DB9" s="28">
        <v>28415400</v>
      </c>
      <c r="DC9" s="28">
        <v>5240080</v>
      </c>
      <c r="DD9" s="28">
        <v>0</v>
      </c>
      <c r="DE9" s="28">
        <v>28421280</v>
      </c>
      <c r="DF9" s="28">
        <v>868016850</v>
      </c>
      <c r="DG9" s="28">
        <v>150570000</v>
      </c>
      <c r="DH9" s="28">
        <v>10878925</v>
      </c>
      <c r="DI9" s="28">
        <v>385756395</v>
      </c>
      <c r="DJ9" s="28">
        <v>35372000</v>
      </c>
      <c r="DK9" s="28">
        <v>11792250</v>
      </c>
      <c r="DL9" s="28">
        <v>10150000</v>
      </c>
      <c r="DM9" s="28">
        <v>0</v>
      </c>
      <c r="DN9" s="28">
        <v>7209380</v>
      </c>
      <c r="DO9" s="28">
        <v>33665650</v>
      </c>
      <c r="DP9" s="28">
        <v>30240000</v>
      </c>
      <c r="DQ9" s="28">
        <v>0</v>
      </c>
      <c r="DR9" s="28">
        <v>0</v>
      </c>
      <c r="DS9" s="28">
        <v>180614570</v>
      </c>
      <c r="DT9" s="28">
        <v>0</v>
      </c>
      <c r="DU9" s="28">
        <v>25229600</v>
      </c>
      <c r="DV9" s="28">
        <v>0</v>
      </c>
      <c r="DW9" s="28">
        <v>2829952884</v>
      </c>
      <c r="DX9" s="28" t="s">
        <v>163</v>
      </c>
      <c r="DY9" s="28">
        <v>90868076</v>
      </c>
      <c r="DZ9" s="28">
        <v>129000000</v>
      </c>
      <c r="EA9" s="28">
        <v>23180310</v>
      </c>
      <c r="EB9" s="28">
        <v>86566672</v>
      </c>
      <c r="EC9" s="28">
        <v>175393003</v>
      </c>
      <c r="ED9" s="28">
        <v>25525453</v>
      </c>
      <c r="EE9" s="28">
        <v>97597226</v>
      </c>
      <c r="EF9" s="28">
        <v>2500000</v>
      </c>
      <c r="EG9" s="28">
        <v>1353793072</v>
      </c>
      <c r="EH9" s="28">
        <v>0</v>
      </c>
      <c r="EI9" s="28">
        <v>0</v>
      </c>
      <c r="EJ9" s="28">
        <v>0</v>
      </c>
      <c r="EK9" s="28">
        <v>49024902</v>
      </c>
      <c r="EL9" s="28">
        <v>0</v>
      </c>
      <c r="EM9" s="28">
        <v>0</v>
      </c>
      <c r="EN9" s="28">
        <v>16772200</v>
      </c>
      <c r="EO9" s="28">
        <v>1620000</v>
      </c>
      <c r="EP9" s="28">
        <v>0</v>
      </c>
      <c r="EQ9" s="28">
        <v>0</v>
      </c>
      <c r="ER9" s="28">
        <v>0</v>
      </c>
      <c r="ES9" s="28">
        <v>75508122</v>
      </c>
      <c r="ET9" s="28">
        <v>0</v>
      </c>
      <c r="EU9" s="28">
        <v>365279000</v>
      </c>
      <c r="EV9" s="28">
        <v>4000000</v>
      </c>
      <c r="EW9" s="28">
        <v>90601000</v>
      </c>
      <c r="EX9" s="28">
        <v>44435228</v>
      </c>
      <c r="EY9" s="28">
        <v>0</v>
      </c>
      <c r="EZ9" s="28">
        <v>8015520</v>
      </c>
      <c r="FA9" s="28">
        <v>636941503</v>
      </c>
      <c r="FB9" s="28">
        <v>0</v>
      </c>
      <c r="FC9" s="28">
        <v>0</v>
      </c>
      <c r="FD9" s="28">
        <v>0</v>
      </c>
      <c r="FE9" s="28">
        <v>0</v>
      </c>
      <c r="FF9" s="28">
        <v>180935963</v>
      </c>
      <c r="FG9" s="28">
        <v>6297030</v>
      </c>
      <c r="FH9" s="28">
        <v>0</v>
      </c>
      <c r="FI9" s="28">
        <v>885371823</v>
      </c>
      <c r="FJ9" s="28" t="s">
        <v>110</v>
      </c>
      <c r="FK9" s="28">
        <v>4050000</v>
      </c>
      <c r="FL9" s="28">
        <v>0</v>
      </c>
      <c r="FM9" s="28">
        <v>0</v>
      </c>
      <c r="FN9" s="28">
        <v>11290000</v>
      </c>
      <c r="FO9" s="28">
        <v>0</v>
      </c>
      <c r="FP9" s="20" t="s">
        <v>149</v>
      </c>
      <c r="FQ9" s="20" t="s">
        <v>149</v>
      </c>
      <c r="FR9" s="20" t="s">
        <v>149</v>
      </c>
      <c r="FS9" s="28">
        <v>0</v>
      </c>
      <c r="FT9" s="28">
        <v>113428000</v>
      </c>
      <c r="FU9" s="28">
        <v>0</v>
      </c>
      <c r="FV9" s="20" t="s">
        <v>149</v>
      </c>
      <c r="FW9" s="28">
        <v>0</v>
      </c>
      <c r="FX9" s="20" t="s">
        <v>149</v>
      </c>
      <c r="FY9" s="20" t="s">
        <v>149</v>
      </c>
      <c r="FZ9" s="28">
        <v>64000000</v>
      </c>
      <c r="GA9" s="20" t="s">
        <v>149</v>
      </c>
      <c r="GB9" s="20" t="s">
        <v>149</v>
      </c>
      <c r="GC9" s="20" t="s">
        <v>149</v>
      </c>
      <c r="GD9" s="28">
        <v>4535000</v>
      </c>
      <c r="GE9" s="28" t="s">
        <v>110</v>
      </c>
      <c r="GF9" s="20" t="s">
        <v>149</v>
      </c>
      <c r="GG9" s="28">
        <v>0</v>
      </c>
      <c r="GH9" s="28">
        <v>0</v>
      </c>
      <c r="GI9" s="20" t="s">
        <v>149</v>
      </c>
      <c r="GJ9" s="28">
        <v>18215068</v>
      </c>
      <c r="GK9" s="28">
        <v>0</v>
      </c>
      <c r="GL9" s="28">
        <v>1929500</v>
      </c>
      <c r="GM9" s="28" t="s">
        <v>110</v>
      </c>
      <c r="GN9" s="28">
        <v>45488965</v>
      </c>
      <c r="GO9" s="28">
        <v>124194746</v>
      </c>
      <c r="GP9" s="28">
        <v>0</v>
      </c>
      <c r="GQ9" s="28">
        <v>0</v>
      </c>
      <c r="GR9" s="28">
        <v>262969602</v>
      </c>
      <c r="GS9" s="28">
        <v>23505000</v>
      </c>
      <c r="GT9" s="28">
        <v>112264965</v>
      </c>
      <c r="GU9" s="28">
        <v>1236960</v>
      </c>
      <c r="GV9" s="28">
        <v>129467000</v>
      </c>
      <c r="GW9" s="28">
        <v>7496500</v>
      </c>
      <c r="GX9" s="28">
        <v>0</v>
      </c>
      <c r="GY9" s="28">
        <v>27795229</v>
      </c>
      <c r="GZ9" s="28">
        <v>518276</v>
      </c>
      <c r="HA9" s="28">
        <v>0</v>
      </c>
      <c r="HB9" s="28">
        <v>0</v>
      </c>
      <c r="HC9" s="28">
        <v>757110641</v>
      </c>
      <c r="HD9" s="28">
        <v>138358873</v>
      </c>
      <c r="HE9" s="28">
        <v>170875989</v>
      </c>
      <c r="HF9" s="28">
        <v>21611218</v>
      </c>
      <c r="HG9" s="28">
        <v>7466470</v>
      </c>
      <c r="HH9" s="28">
        <v>16988938</v>
      </c>
      <c r="HI9" s="28">
        <v>62440698</v>
      </c>
      <c r="HJ9" s="28">
        <v>30480600</v>
      </c>
      <c r="HK9" s="28">
        <v>254991380</v>
      </c>
      <c r="HL9" s="28">
        <v>704937680</v>
      </c>
      <c r="HM9" s="28">
        <v>450355702</v>
      </c>
      <c r="HN9" s="28">
        <v>18383794</v>
      </c>
      <c r="HO9" s="28">
        <v>259165653</v>
      </c>
      <c r="HP9" s="28">
        <v>37193333</v>
      </c>
      <c r="HQ9" s="28">
        <v>0</v>
      </c>
      <c r="HR9" s="28">
        <v>0</v>
      </c>
      <c r="HS9" s="28">
        <v>284543614</v>
      </c>
      <c r="HT9" s="28">
        <v>0</v>
      </c>
      <c r="HU9" s="28">
        <v>14008050</v>
      </c>
      <c r="HV9" s="28">
        <v>3513501</v>
      </c>
      <c r="HW9" s="28">
        <v>6050000</v>
      </c>
      <c r="HX9" s="28" t="s">
        <v>73</v>
      </c>
      <c r="HY9" s="28">
        <v>19100000</v>
      </c>
      <c r="HZ9" s="28" t="s">
        <v>188</v>
      </c>
      <c r="IA9" s="28">
        <v>5008814</v>
      </c>
      <c r="IB9" s="28">
        <v>26540000</v>
      </c>
      <c r="IC9" s="28">
        <v>0</v>
      </c>
      <c r="ID9" s="28">
        <v>63950000</v>
      </c>
      <c r="IE9" s="28">
        <v>0</v>
      </c>
      <c r="IF9" s="28" t="s">
        <v>110</v>
      </c>
      <c r="IG9" s="28">
        <v>0</v>
      </c>
      <c r="IH9" s="28">
        <v>6344173</v>
      </c>
      <c r="II9" s="28">
        <v>0</v>
      </c>
      <c r="IJ9" s="28">
        <v>18076000</v>
      </c>
      <c r="IK9" s="28">
        <v>671160</v>
      </c>
      <c r="IL9" s="28">
        <v>44900000</v>
      </c>
      <c r="IM9" s="28">
        <v>0</v>
      </c>
      <c r="IN9" s="28">
        <v>0</v>
      </c>
      <c r="IO9" s="28">
        <v>0</v>
      </c>
      <c r="IP9" s="28">
        <v>102496</v>
      </c>
      <c r="IQ9" s="28">
        <v>0</v>
      </c>
      <c r="IR9" s="28">
        <v>35309824</v>
      </c>
      <c r="IS9" s="28">
        <v>25062000</v>
      </c>
      <c r="IT9" s="28">
        <v>565200</v>
      </c>
      <c r="IU9" s="28">
        <v>57234100</v>
      </c>
    </row>
    <row r="10" spans="1:255" ht="17.25" customHeight="1">
      <c r="A10" s="103"/>
      <c r="B10" s="24" t="s">
        <v>75</v>
      </c>
      <c r="C10" s="21" t="s">
        <v>32</v>
      </c>
      <c r="D10" s="28">
        <v>310638567</v>
      </c>
      <c r="E10" s="28">
        <v>0</v>
      </c>
      <c r="F10" s="28">
        <v>78706316</v>
      </c>
      <c r="G10" s="28">
        <v>0</v>
      </c>
      <c r="H10" s="28">
        <v>0</v>
      </c>
      <c r="I10" s="28">
        <v>0</v>
      </c>
      <c r="J10" s="28">
        <v>389847204</v>
      </c>
      <c r="K10" s="28" t="s">
        <v>110</v>
      </c>
      <c r="L10" s="28">
        <v>0</v>
      </c>
      <c r="M10" s="28" t="s">
        <v>110</v>
      </c>
      <c r="N10" s="28" t="s">
        <v>110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 t="s">
        <v>110</v>
      </c>
      <c r="V10" s="28">
        <v>0</v>
      </c>
      <c r="W10" s="28" t="s">
        <v>110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 t="s">
        <v>128</v>
      </c>
      <c r="AO10" s="28">
        <v>0</v>
      </c>
      <c r="AP10" s="28">
        <v>0</v>
      </c>
      <c r="AQ10" s="28">
        <v>0</v>
      </c>
      <c r="AR10" s="28" t="s">
        <v>110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 t="s">
        <v>128</v>
      </c>
      <c r="AZ10" s="28">
        <v>0</v>
      </c>
      <c r="BA10" s="28">
        <v>0</v>
      </c>
      <c r="BB10" s="28">
        <v>0</v>
      </c>
      <c r="BC10" s="28">
        <v>0</v>
      </c>
      <c r="BD10" s="28" t="s">
        <v>128</v>
      </c>
      <c r="BE10" s="28" t="s">
        <v>148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 t="s">
        <v>110</v>
      </c>
      <c r="BR10" s="28" t="s">
        <v>128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 t="s">
        <v>148</v>
      </c>
      <c r="CK10" s="28">
        <v>0</v>
      </c>
      <c r="CL10" s="28">
        <v>0</v>
      </c>
      <c r="CM10" s="28">
        <v>0</v>
      </c>
      <c r="CN10" s="28">
        <v>43183844</v>
      </c>
      <c r="CO10" s="28">
        <v>0</v>
      </c>
      <c r="CP10" s="28">
        <v>0</v>
      </c>
      <c r="CQ10" s="28">
        <v>0</v>
      </c>
      <c r="CR10" s="28" t="s">
        <v>110</v>
      </c>
      <c r="CS10" s="28">
        <v>0</v>
      </c>
      <c r="CT10" s="28">
        <v>0</v>
      </c>
      <c r="CU10" s="28">
        <v>0</v>
      </c>
      <c r="CV10" s="28">
        <v>0</v>
      </c>
      <c r="CW10" s="28">
        <v>0</v>
      </c>
      <c r="CX10" s="28">
        <v>0</v>
      </c>
      <c r="CY10" s="28">
        <v>0</v>
      </c>
      <c r="CZ10" s="28" t="s">
        <v>110</v>
      </c>
      <c r="DA10" s="28">
        <v>0</v>
      </c>
      <c r="DB10" s="28">
        <v>0</v>
      </c>
      <c r="DC10" s="28">
        <v>0</v>
      </c>
      <c r="DD10" s="28">
        <v>0</v>
      </c>
      <c r="DE10" s="28">
        <v>0</v>
      </c>
      <c r="DF10" s="28">
        <v>0</v>
      </c>
      <c r="DG10" s="28">
        <v>0</v>
      </c>
      <c r="DH10" s="28">
        <v>0</v>
      </c>
      <c r="DI10" s="28">
        <v>0</v>
      </c>
      <c r="DJ10" s="28">
        <v>0</v>
      </c>
      <c r="DK10" s="28">
        <v>0</v>
      </c>
      <c r="DL10" s="28">
        <v>0</v>
      </c>
      <c r="DM10" s="28">
        <v>0</v>
      </c>
      <c r="DN10" s="28">
        <v>0</v>
      </c>
      <c r="DO10" s="28">
        <v>0</v>
      </c>
      <c r="DP10" s="28">
        <v>0</v>
      </c>
      <c r="DQ10" s="28">
        <v>0</v>
      </c>
      <c r="DR10" s="28">
        <v>0</v>
      </c>
      <c r="DS10" s="28">
        <v>0</v>
      </c>
      <c r="DT10" s="28">
        <v>0</v>
      </c>
      <c r="DU10" s="28">
        <v>0</v>
      </c>
      <c r="DV10" s="28">
        <v>0</v>
      </c>
      <c r="DW10" s="28">
        <v>0</v>
      </c>
      <c r="DX10" s="28" t="s">
        <v>163</v>
      </c>
      <c r="DY10" s="28">
        <v>0</v>
      </c>
      <c r="DZ10" s="28">
        <v>0</v>
      </c>
      <c r="EA10" s="28">
        <v>0</v>
      </c>
      <c r="EB10" s="28">
        <v>0</v>
      </c>
      <c r="EC10" s="28">
        <v>0</v>
      </c>
      <c r="ED10" s="28">
        <v>0</v>
      </c>
      <c r="EE10" s="28">
        <v>0</v>
      </c>
      <c r="EF10" s="28">
        <v>0</v>
      </c>
      <c r="EG10" s="28">
        <v>0</v>
      </c>
      <c r="EH10" s="28">
        <v>0</v>
      </c>
      <c r="EI10" s="28">
        <v>0</v>
      </c>
      <c r="EJ10" s="28">
        <v>0</v>
      </c>
      <c r="EK10" s="28">
        <v>0</v>
      </c>
      <c r="EL10" s="28">
        <v>0</v>
      </c>
      <c r="EM10" s="28">
        <v>0</v>
      </c>
      <c r="EN10" s="28">
        <v>0</v>
      </c>
      <c r="EO10" s="28">
        <v>0</v>
      </c>
      <c r="EP10" s="28">
        <v>0</v>
      </c>
      <c r="EQ10" s="28">
        <v>0</v>
      </c>
      <c r="ER10" s="28">
        <v>0</v>
      </c>
      <c r="ES10" s="28">
        <v>0</v>
      </c>
      <c r="ET10" s="28">
        <v>0</v>
      </c>
      <c r="EU10" s="28">
        <v>0</v>
      </c>
      <c r="EV10" s="28">
        <v>0</v>
      </c>
      <c r="EW10" s="28">
        <v>0</v>
      </c>
      <c r="EX10" s="28">
        <v>0</v>
      </c>
      <c r="EY10" s="28">
        <v>0</v>
      </c>
      <c r="EZ10" s="28">
        <v>0</v>
      </c>
      <c r="FA10" s="28">
        <v>0</v>
      </c>
      <c r="FB10" s="28">
        <v>0</v>
      </c>
      <c r="FC10" s="28">
        <v>0</v>
      </c>
      <c r="FD10" s="28">
        <v>0</v>
      </c>
      <c r="FE10" s="28">
        <v>0</v>
      </c>
      <c r="FF10" s="28">
        <v>0</v>
      </c>
      <c r="FG10" s="28">
        <v>0</v>
      </c>
      <c r="FH10" s="28">
        <v>0</v>
      </c>
      <c r="FI10" s="28">
        <v>0</v>
      </c>
      <c r="FJ10" s="28" t="s">
        <v>110</v>
      </c>
      <c r="FK10" s="28">
        <v>0</v>
      </c>
      <c r="FL10" s="28">
        <v>0</v>
      </c>
      <c r="FM10" s="28">
        <v>0</v>
      </c>
      <c r="FN10" s="28">
        <v>0</v>
      </c>
      <c r="FO10" s="28">
        <v>0</v>
      </c>
      <c r="FP10" s="20" t="s">
        <v>149</v>
      </c>
      <c r="FQ10" s="20" t="s">
        <v>149</v>
      </c>
      <c r="FR10" s="20" t="s">
        <v>149</v>
      </c>
      <c r="FS10" s="28">
        <v>0</v>
      </c>
      <c r="FT10" s="28">
        <v>0</v>
      </c>
      <c r="FU10" s="28">
        <v>0</v>
      </c>
      <c r="FV10" s="20" t="s">
        <v>149</v>
      </c>
      <c r="FW10" s="28">
        <v>0</v>
      </c>
      <c r="FX10" s="20" t="s">
        <v>149</v>
      </c>
      <c r="FY10" s="20" t="s">
        <v>149</v>
      </c>
      <c r="FZ10" s="28">
        <v>0</v>
      </c>
      <c r="GA10" s="20" t="s">
        <v>149</v>
      </c>
      <c r="GB10" s="20" t="s">
        <v>149</v>
      </c>
      <c r="GC10" s="20" t="s">
        <v>149</v>
      </c>
      <c r="GD10" s="28">
        <v>0</v>
      </c>
      <c r="GE10" s="28" t="s">
        <v>110</v>
      </c>
      <c r="GF10" s="20" t="s">
        <v>149</v>
      </c>
      <c r="GG10" s="28">
        <v>0</v>
      </c>
      <c r="GH10" s="28">
        <v>0</v>
      </c>
      <c r="GI10" s="20" t="s">
        <v>149</v>
      </c>
      <c r="GJ10" s="28">
        <v>0</v>
      </c>
      <c r="GK10" s="28">
        <v>84990960</v>
      </c>
      <c r="GL10" s="28">
        <v>0</v>
      </c>
      <c r="GM10" s="28" t="s">
        <v>110</v>
      </c>
      <c r="GN10" s="28">
        <v>0</v>
      </c>
      <c r="GO10" s="28">
        <v>0</v>
      </c>
      <c r="GP10" s="28">
        <v>0</v>
      </c>
      <c r="GQ10" s="28">
        <v>0</v>
      </c>
      <c r="GR10" s="28">
        <v>0</v>
      </c>
      <c r="GS10" s="28">
        <v>0</v>
      </c>
      <c r="GT10" s="28">
        <v>0</v>
      </c>
      <c r="GU10" s="28">
        <v>0</v>
      </c>
      <c r="GV10" s="28">
        <v>0</v>
      </c>
      <c r="GW10" s="28">
        <v>0</v>
      </c>
      <c r="GX10" s="28">
        <v>0</v>
      </c>
      <c r="GY10" s="28">
        <v>0</v>
      </c>
      <c r="GZ10" s="28">
        <v>0</v>
      </c>
      <c r="HA10" s="28">
        <v>0</v>
      </c>
      <c r="HB10" s="28">
        <v>0</v>
      </c>
      <c r="HC10" s="28">
        <v>0</v>
      </c>
      <c r="HD10" s="28">
        <v>0</v>
      </c>
      <c r="HE10" s="28">
        <v>0</v>
      </c>
      <c r="HF10" s="28">
        <v>0</v>
      </c>
      <c r="HG10" s="28">
        <v>0</v>
      </c>
      <c r="HH10" s="28">
        <v>0</v>
      </c>
      <c r="HI10" s="28">
        <v>0</v>
      </c>
      <c r="HJ10" s="28">
        <v>0</v>
      </c>
      <c r="HK10" s="28">
        <v>0</v>
      </c>
      <c r="HL10" s="28">
        <v>0</v>
      </c>
      <c r="HM10" s="28">
        <v>0</v>
      </c>
      <c r="HN10" s="28">
        <v>0</v>
      </c>
      <c r="HO10" s="28">
        <v>0</v>
      </c>
      <c r="HP10" s="28">
        <v>0</v>
      </c>
      <c r="HQ10" s="28">
        <v>0</v>
      </c>
      <c r="HR10" s="28">
        <v>0</v>
      </c>
      <c r="HS10" s="28">
        <v>0</v>
      </c>
      <c r="HT10" s="28">
        <v>0</v>
      </c>
      <c r="HU10" s="28">
        <v>0</v>
      </c>
      <c r="HV10" s="28">
        <v>0</v>
      </c>
      <c r="HW10" s="28">
        <v>0</v>
      </c>
      <c r="HX10" s="28" t="s">
        <v>73</v>
      </c>
      <c r="HY10" s="28">
        <v>0</v>
      </c>
      <c r="HZ10" s="28" t="s">
        <v>188</v>
      </c>
      <c r="IA10" s="28">
        <v>0</v>
      </c>
      <c r="IB10" s="28">
        <v>0</v>
      </c>
      <c r="IC10" s="28">
        <v>0</v>
      </c>
      <c r="ID10" s="28">
        <v>0</v>
      </c>
      <c r="IE10" s="28">
        <v>0</v>
      </c>
      <c r="IF10" s="28" t="s">
        <v>110</v>
      </c>
      <c r="IG10" s="28">
        <v>0</v>
      </c>
      <c r="IH10" s="28">
        <v>0</v>
      </c>
      <c r="II10" s="28">
        <v>0</v>
      </c>
      <c r="IJ10" s="28">
        <v>0</v>
      </c>
      <c r="IK10" s="28">
        <v>0</v>
      </c>
      <c r="IL10" s="28">
        <v>0</v>
      </c>
      <c r="IM10" s="28">
        <v>0</v>
      </c>
      <c r="IN10" s="28">
        <v>0</v>
      </c>
      <c r="IO10" s="28">
        <v>0</v>
      </c>
      <c r="IP10" s="28">
        <v>0</v>
      </c>
      <c r="IQ10" s="28">
        <v>0</v>
      </c>
      <c r="IR10" s="28">
        <v>0</v>
      </c>
      <c r="IS10" s="28">
        <v>0</v>
      </c>
      <c r="IT10" s="28">
        <v>0</v>
      </c>
      <c r="IU10" s="28">
        <v>0</v>
      </c>
    </row>
    <row r="11" spans="1:255" ht="17.25" customHeight="1">
      <c r="A11" s="103"/>
      <c r="B11" s="24" t="s">
        <v>221</v>
      </c>
      <c r="C11" s="19" t="s">
        <v>124</v>
      </c>
      <c r="D11" s="28">
        <v>331378559</v>
      </c>
      <c r="E11" s="28">
        <v>370084296</v>
      </c>
      <c r="F11" s="28">
        <v>52176715</v>
      </c>
      <c r="G11" s="28">
        <v>551692148</v>
      </c>
      <c r="H11" s="28">
        <v>0</v>
      </c>
      <c r="I11" s="28">
        <v>4068939712</v>
      </c>
      <c r="J11" s="28">
        <v>1866119190</v>
      </c>
      <c r="K11" s="28" t="s">
        <v>110</v>
      </c>
      <c r="L11" s="28">
        <v>715195828</v>
      </c>
      <c r="M11" s="28" t="s">
        <v>110</v>
      </c>
      <c r="N11" s="28" t="s">
        <v>110</v>
      </c>
      <c r="O11" s="28">
        <v>106651998</v>
      </c>
      <c r="P11" s="28">
        <v>597864704</v>
      </c>
      <c r="Q11" s="28">
        <v>224939246</v>
      </c>
      <c r="R11" s="28">
        <v>0</v>
      </c>
      <c r="S11" s="28">
        <v>0</v>
      </c>
      <c r="T11" s="28">
        <v>120450712</v>
      </c>
      <c r="U11" s="28" t="s">
        <v>110</v>
      </c>
      <c r="V11" s="28">
        <v>501571677</v>
      </c>
      <c r="W11" s="28" t="s">
        <v>110</v>
      </c>
      <c r="X11" s="28">
        <v>-21297880</v>
      </c>
      <c r="Y11" s="28">
        <v>483452736</v>
      </c>
      <c r="Z11" s="28">
        <v>0</v>
      </c>
      <c r="AA11" s="28">
        <v>-4491700</v>
      </c>
      <c r="AB11" s="28">
        <v>265327327</v>
      </c>
      <c r="AC11" s="28">
        <v>0</v>
      </c>
      <c r="AD11" s="28">
        <v>61226249</v>
      </c>
      <c r="AE11" s="28">
        <v>223225264</v>
      </c>
      <c r="AF11" s="28">
        <v>0</v>
      </c>
      <c r="AG11" s="28">
        <v>0</v>
      </c>
      <c r="AH11" s="28">
        <v>0</v>
      </c>
      <c r="AI11" s="28">
        <v>0</v>
      </c>
      <c r="AJ11" s="28">
        <v>25833941</v>
      </c>
      <c r="AK11" s="28">
        <v>0</v>
      </c>
      <c r="AL11" s="28">
        <v>113368257</v>
      </c>
      <c r="AM11" s="28">
        <v>0</v>
      </c>
      <c r="AN11" s="28" t="s">
        <v>128</v>
      </c>
      <c r="AO11" s="28">
        <v>-377053</v>
      </c>
      <c r="AP11" s="28">
        <v>0</v>
      </c>
      <c r="AQ11" s="28">
        <v>0</v>
      </c>
      <c r="AR11" s="28" t="s">
        <v>110</v>
      </c>
      <c r="AS11" s="28">
        <v>6710330</v>
      </c>
      <c r="AT11" s="28">
        <v>44430691</v>
      </c>
      <c r="AU11" s="28">
        <v>0</v>
      </c>
      <c r="AV11" s="28">
        <v>0</v>
      </c>
      <c r="AW11" s="28">
        <v>0</v>
      </c>
      <c r="AX11" s="28">
        <v>-40654755</v>
      </c>
      <c r="AY11" s="28" t="s">
        <v>128</v>
      </c>
      <c r="AZ11" s="28">
        <v>60363991</v>
      </c>
      <c r="BA11" s="28">
        <v>36534599</v>
      </c>
      <c r="BB11" s="28">
        <v>79793663</v>
      </c>
      <c r="BC11" s="28">
        <v>0</v>
      </c>
      <c r="BD11" s="28" t="s">
        <v>128</v>
      </c>
      <c r="BE11" s="28" t="s">
        <v>148</v>
      </c>
      <c r="BF11" s="28">
        <v>13052350</v>
      </c>
      <c r="BG11" s="28">
        <v>4092560</v>
      </c>
      <c r="BH11" s="28">
        <v>4923600</v>
      </c>
      <c r="BI11" s="28">
        <v>15060521</v>
      </c>
      <c r="BJ11" s="28">
        <v>69066060</v>
      </c>
      <c r="BK11" s="28">
        <v>13931245</v>
      </c>
      <c r="BL11" s="28">
        <v>0</v>
      </c>
      <c r="BM11" s="28">
        <v>0</v>
      </c>
      <c r="BN11" s="28">
        <v>67580220</v>
      </c>
      <c r="BO11" s="28">
        <v>-6306558</v>
      </c>
      <c r="BP11" s="28">
        <v>0</v>
      </c>
      <c r="BQ11" s="28" t="s">
        <v>110</v>
      </c>
      <c r="BR11" s="28" t="s">
        <v>128</v>
      </c>
      <c r="BS11" s="28">
        <v>155851225</v>
      </c>
      <c r="BT11" s="28">
        <v>0</v>
      </c>
      <c r="BU11" s="28">
        <v>3103728</v>
      </c>
      <c r="BV11" s="28">
        <v>20153248</v>
      </c>
      <c r="BW11" s="28">
        <v>-5912632</v>
      </c>
      <c r="BX11" s="28">
        <v>-10939443</v>
      </c>
      <c r="BY11" s="28">
        <v>0</v>
      </c>
      <c r="BZ11" s="28">
        <v>77920389</v>
      </c>
      <c r="CA11" s="28">
        <v>0</v>
      </c>
      <c r="CB11" s="28">
        <v>0</v>
      </c>
      <c r="CC11" s="28">
        <v>-27102406</v>
      </c>
      <c r="CD11" s="28">
        <v>0</v>
      </c>
      <c r="CE11" s="28">
        <v>524855404</v>
      </c>
      <c r="CF11" s="28">
        <v>23279202</v>
      </c>
      <c r="CG11" s="28">
        <v>0</v>
      </c>
      <c r="CH11" s="28">
        <v>458628228</v>
      </c>
      <c r="CI11" s="28">
        <v>13564908</v>
      </c>
      <c r="CJ11" s="28" t="s">
        <v>148</v>
      </c>
      <c r="CK11" s="28">
        <v>7905703</v>
      </c>
      <c r="CL11" s="28">
        <v>143645616</v>
      </c>
      <c r="CM11" s="28">
        <v>12323367</v>
      </c>
      <c r="CN11" s="28">
        <v>0</v>
      </c>
      <c r="CO11" s="28">
        <v>15067395</v>
      </c>
      <c r="CP11" s="28">
        <v>36309982</v>
      </c>
      <c r="CQ11" s="28">
        <v>114176419</v>
      </c>
      <c r="CR11" s="28" t="s">
        <v>110</v>
      </c>
      <c r="CS11" s="28">
        <v>67638536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>
        <v>0</v>
      </c>
      <c r="CZ11" s="28" t="s">
        <v>110</v>
      </c>
      <c r="DA11" s="28">
        <v>176986982</v>
      </c>
      <c r="DB11" s="28">
        <v>-159023347</v>
      </c>
      <c r="DC11" s="28">
        <v>0</v>
      </c>
      <c r="DD11" s="28">
        <v>0</v>
      </c>
      <c r="DE11" s="28">
        <v>0</v>
      </c>
      <c r="DF11" s="28">
        <v>87325329</v>
      </c>
      <c r="DG11" s="28">
        <v>0</v>
      </c>
      <c r="DH11" s="28">
        <v>4471517</v>
      </c>
      <c r="DI11" s="28">
        <v>20817119</v>
      </c>
      <c r="DJ11" s="28">
        <v>9077182</v>
      </c>
      <c r="DK11" s="28">
        <v>0</v>
      </c>
      <c r="DL11" s="28">
        <v>249994156</v>
      </c>
      <c r="DM11" s="28">
        <v>0</v>
      </c>
      <c r="DN11" s="28">
        <v>30482744</v>
      </c>
      <c r="DO11" s="28">
        <v>51486305</v>
      </c>
      <c r="DP11" s="28">
        <v>52549109</v>
      </c>
      <c r="DQ11" s="28">
        <v>176459528</v>
      </c>
      <c r="DR11" s="28">
        <v>20191200</v>
      </c>
      <c r="DS11" s="28">
        <v>0</v>
      </c>
      <c r="DT11" s="28">
        <v>232021272</v>
      </c>
      <c r="DU11" s="28">
        <v>64449298</v>
      </c>
      <c r="DV11" s="28">
        <v>13427930</v>
      </c>
      <c r="DW11" s="28">
        <v>0</v>
      </c>
      <c r="DX11" s="28" t="s">
        <v>163</v>
      </c>
      <c r="DY11" s="28">
        <v>398168590</v>
      </c>
      <c r="DZ11" s="28">
        <v>94469025</v>
      </c>
      <c r="EA11" s="28">
        <v>69545935</v>
      </c>
      <c r="EB11" s="28">
        <v>0</v>
      </c>
      <c r="EC11" s="28">
        <v>2485382176</v>
      </c>
      <c r="ED11" s="28">
        <v>0</v>
      </c>
      <c r="EE11" s="28">
        <v>46644621</v>
      </c>
      <c r="EF11" s="28">
        <v>125334053</v>
      </c>
      <c r="EG11" s="28">
        <v>77721852</v>
      </c>
      <c r="EH11" s="28">
        <v>49536913</v>
      </c>
      <c r="EI11" s="28">
        <v>17126741</v>
      </c>
      <c r="EJ11" s="28">
        <v>185654859</v>
      </c>
      <c r="EK11" s="28">
        <v>86582821</v>
      </c>
      <c r="EL11" s="28">
        <v>0</v>
      </c>
      <c r="EM11" s="28">
        <v>665534029</v>
      </c>
      <c r="EN11" s="28">
        <v>36727792</v>
      </c>
      <c r="EO11" s="28">
        <v>1030274454</v>
      </c>
      <c r="EP11" s="28">
        <v>86014</v>
      </c>
      <c r="EQ11" s="28">
        <v>69089319</v>
      </c>
      <c r="ER11" s="28">
        <v>1053717937</v>
      </c>
      <c r="ES11" s="28">
        <v>1287983010</v>
      </c>
      <c r="ET11" s="28">
        <v>0</v>
      </c>
      <c r="EU11" s="28">
        <v>20816477</v>
      </c>
      <c r="EV11" s="28">
        <v>0</v>
      </c>
      <c r="EW11" s="28">
        <v>0</v>
      </c>
      <c r="EX11" s="28">
        <v>-17884568</v>
      </c>
      <c r="EY11" s="28">
        <v>0</v>
      </c>
      <c r="EZ11" s="28">
        <v>0</v>
      </c>
      <c r="FA11" s="28">
        <v>0</v>
      </c>
      <c r="FB11" s="28">
        <v>0</v>
      </c>
      <c r="FC11" s="28">
        <v>83386245</v>
      </c>
      <c r="FD11" s="28">
        <v>201882638</v>
      </c>
      <c r="FE11" s="28">
        <v>55386215</v>
      </c>
      <c r="FF11" s="28">
        <v>170284972</v>
      </c>
      <c r="FG11" s="28">
        <v>85245581</v>
      </c>
      <c r="FH11" s="28">
        <v>0</v>
      </c>
      <c r="FI11" s="28">
        <v>8446769</v>
      </c>
      <c r="FJ11" s="28" t="s">
        <v>110</v>
      </c>
      <c r="FK11" s="28">
        <v>61613443</v>
      </c>
      <c r="FL11" s="28">
        <v>97515521</v>
      </c>
      <c r="FM11" s="28">
        <v>0</v>
      </c>
      <c r="FN11" s="28">
        <v>0</v>
      </c>
      <c r="FO11" s="28">
        <v>0</v>
      </c>
      <c r="FP11" s="20" t="s">
        <v>149</v>
      </c>
      <c r="FQ11" s="20" t="s">
        <v>149</v>
      </c>
      <c r="FR11" s="20" t="s">
        <v>149</v>
      </c>
      <c r="FS11" s="28">
        <v>37042032</v>
      </c>
      <c r="FT11" s="28">
        <v>0</v>
      </c>
      <c r="FU11" s="28">
        <v>0</v>
      </c>
      <c r="FV11" s="20" t="s">
        <v>149</v>
      </c>
      <c r="FW11" s="28">
        <v>251922818</v>
      </c>
      <c r="FX11" s="20" t="s">
        <v>149</v>
      </c>
      <c r="FY11" s="20" t="s">
        <v>149</v>
      </c>
      <c r="FZ11" s="28">
        <v>0</v>
      </c>
      <c r="GA11" s="20" t="s">
        <v>149</v>
      </c>
      <c r="GB11" s="20" t="s">
        <v>149</v>
      </c>
      <c r="GC11" s="20" t="s">
        <v>149</v>
      </c>
      <c r="GD11" s="28">
        <v>0</v>
      </c>
      <c r="GE11" s="28" t="s">
        <v>110</v>
      </c>
      <c r="GF11" s="20" t="s">
        <v>149</v>
      </c>
      <c r="GG11" s="28">
        <v>0</v>
      </c>
      <c r="GH11" s="28">
        <v>0</v>
      </c>
      <c r="GI11" s="20" t="s">
        <v>149</v>
      </c>
      <c r="GJ11" s="28">
        <v>0</v>
      </c>
      <c r="GK11" s="28">
        <v>140443077</v>
      </c>
      <c r="GL11" s="28">
        <v>7829300</v>
      </c>
      <c r="GM11" s="28" t="s">
        <v>110</v>
      </c>
      <c r="GN11" s="28">
        <v>0</v>
      </c>
      <c r="GO11" s="28">
        <v>0</v>
      </c>
      <c r="GP11" s="28">
        <v>0</v>
      </c>
      <c r="GQ11" s="28">
        <v>0</v>
      </c>
      <c r="GR11" s="28">
        <v>0</v>
      </c>
      <c r="GS11" s="28">
        <v>0</v>
      </c>
      <c r="GT11" s="28">
        <v>0</v>
      </c>
      <c r="GU11" s="28">
        <v>0</v>
      </c>
      <c r="GV11" s="28">
        <v>0</v>
      </c>
      <c r="GW11" s="28">
        <v>908250489</v>
      </c>
      <c r="GX11" s="28">
        <v>0</v>
      </c>
      <c r="GY11" s="28">
        <v>0</v>
      </c>
      <c r="GZ11" s="28">
        <v>0</v>
      </c>
      <c r="HA11" s="28">
        <v>0</v>
      </c>
      <c r="HB11" s="28">
        <v>0</v>
      </c>
      <c r="HC11" s="28">
        <v>0</v>
      </c>
      <c r="HD11" s="28">
        <v>0</v>
      </c>
      <c r="HE11" s="28">
        <v>0</v>
      </c>
      <c r="HF11" s="28">
        <v>0</v>
      </c>
      <c r="HG11" s="28">
        <v>1208030974</v>
      </c>
      <c r="HH11" s="28">
        <v>28442154</v>
      </c>
      <c r="HI11" s="28">
        <v>10562085</v>
      </c>
      <c r="HJ11" s="28">
        <v>0</v>
      </c>
      <c r="HK11" s="28">
        <v>0</v>
      </c>
      <c r="HL11" s="28">
        <v>0</v>
      </c>
      <c r="HM11" s="28">
        <v>0</v>
      </c>
      <c r="HN11" s="28">
        <v>0</v>
      </c>
      <c r="HO11" s="28">
        <v>0</v>
      </c>
      <c r="HP11" s="28">
        <v>84976757</v>
      </c>
      <c r="HQ11" s="28">
        <v>102104090</v>
      </c>
      <c r="HR11" s="28">
        <v>65293433</v>
      </c>
      <c r="HS11" s="28">
        <v>207018966</v>
      </c>
      <c r="HT11" s="28">
        <v>0</v>
      </c>
      <c r="HU11" s="28">
        <v>-39865550</v>
      </c>
      <c r="HV11" s="28">
        <v>0</v>
      </c>
      <c r="HW11" s="28">
        <v>1768127</v>
      </c>
      <c r="HX11" s="28" t="s">
        <v>73</v>
      </c>
      <c r="HY11" s="28">
        <v>-24362306</v>
      </c>
      <c r="HZ11" s="28" t="s">
        <v>188</v>
      </c>
      <c r="IA11" s="28">
        <v>30976791</v>
      </c>
      <c r="IB11" s="28">
        <v>0</v>
      </c>
      <c r="IC11" s="28">
        <v>160156346</v>
      </c>
      <c r="ID11" s="28">
        <v>11060397</v>
      </c>
      <c r="IE11" s="28">
        <v>101186545</v>
      </c>
      <c r="IF11" s="28" t="s">
        <v>110</v>
      </c>
      <c r="IG11" s="28">
        <v>4789574</v>
      </c>
      <c r="IH11" s="28">
        <v>0</v>
      </c>
      <c r="II11" s="28">
        <v>47744013</v>
      </c>
      <c r="IJ11" s="28">
        <v>0</v>
      </c>
      <c r="IK11" s="28">
        <v>165173966</v>
      </c>
      <c r="IL11" s="28">
        <v>-10496440</v>
      </c>
      <c r="IM11" s="28">
        <v>0</v>
      </c>
      <c r="IN11" s="28">
        <v>153258617</v>
      </c>
      <c r="IO11" s="28">
        <v>0</v>
      </c>
      <c r="IP11" s="28">
        <v>-4004750</v>
      </c>
      <c r="IQ11" s="28">
        <v>0</v>
      </c>
      <c r="IR11" s="28">
        <v>0</v>
      </c>
      <c r="IS11" s="28">
        <v>37685978</v>
      </c>
      <c r="IT11" s="28">
        <v>0</v>
      </c>
      <c r="IU11" s="28">
        <v>37488197</v>
      </c>
    </row>
    <row r="12" spans="1:255" ht="17.25" customHeight="1">
      <c r="A12" s="104"/>
      <c r="B12" s="24" t="s">
        <v>223</v>
      </c>
      <c r="C12" s="37" t="s">
        <v>220</v>
      </c>
      <c r="D12" s="38">
        <f>IF(D11&lt;0,0,D11)</f>
        <v>331378559</v>
      </c>
      <c r="E12" s="38">
        <f t="shared" ref="E12:BP12" si="4">IF(E11&lt;0,0,E11)</f>
        <v>370084296</v>
      </c>
      <c r="F12" s="38">
        <f t="shared" si="4"/>
        <v>52176715</v>
      </c>
      <c r="G12" s="38">
        <f t="shared" si="4"/>
        <v>551692148</v>
      </c>
      <c r="H12" s="38">
        <f t="shared" si="4"/>
        <v>0</v>
      </c>
      <c r="I12" s="38">
        <f t="shared" si="4"/>
        <v>4068939712</v>
      </c>
      <c r="J12" s="38">
        <f t="shared" si="4"/>
        <v>1866119190</v>
      </c>
      <c r="K12" s="38" t="str">
        <f t="shared" si="4"/>
        <v>협약 종료</v>
      </c>
      <c r="L12" s="38">
        <f t="shared" si="4"/>
        <v>715195828</v>
      </c>
      <c r="M12" s="38" t="str">
        <f t="shared" si="4"/>
        <v>협약 종료</v>
      </c>
      <c r="N12" s="38" t="str">
        <f t="shared" si="4"/>
        <v>협약 종료</v>
      </c>
      <c r="O12" s="38">
        <f t="shared" si="4"/>
        <v>106651998</v>
      </c>
      <c r="P12" s="38">
        <f t="shared" si="4"/>
        <v>597864704</v>
      </c>
      <c r="Q12" s="38">
        <f t="shared" si="4"/>
        <v>224939246</v>
      </c>
      <c r="R12" s="38">
        <f t="shared" si="4"/>
        <v>0</v>
      </c>
      <c r="S12" s="38">
        <f t="shared" si="4"/>
        <v>0</v>
      </c>
      <c r="T12" s="38">
        <f t="shared" si="4"/>
        <v>120450712</v>
      </c>
      <c r="U12" s="38" t="str">
        <f t="shared" si="4"/>
        <v>협약 종료</v>
      </c>
      <c r="V12" s="38">
        <f t="shared" si="4"/>
        <v>501571677</v>
      </c>
      <c r="W12" s="38" t="str">
        <f t="shared" si="4"/>
        <v>협약 종료</v>
      </c>
      <c r="X12" s="38">
        <f t="shared" si="4"/>
        <v>0</v>
      </c>
      <c r="Y12" s="38">
        <f t="shared" si="4"/>
        <v>483452736</v>
      </c>
      <c r="Z12" s="38">
        <f t="shared" si="4"/>
        <v>0</v>
      </c>
      <c r="AA12" s="38">
        <f t="shared" si="4"/>
        <v>0</v>
      </c>
      <c r="AB12" s="38">
        <f t="shared" si="4"/>
        <v>265327327</v>
      </c>
      <c r="AC12" s="38">
        <f t="shared" si="4"/>
        <v>0</v>
      </c>
      <c r="AD12" s="38">
        <f t="shared" si="4"/>
        <v>61226249</v>
      </c>
      <c r="AE12" s="38">
        <f t="shared" si="4"/>
        <v>223225264</v>
      </c>
      <c r="AF12" s="38">
        <f t="shared" si="4"/>
        <v>0</v>
      </c>
      <c r="AG12" s="38">
        <f t="shared" si="4"/>
        <v>0</v>
      </c>
      <c r="AH12" s="38">
        <f t="shared" si="4"/>
        <v>0</v>
      </c>
      <c r="AI12" s="38">
        <f t="shared" si="4"/>
        <v>0</v>
      </c>
      <c r="AJ12" s="38">
        <f t="shared" si="4"/>
        <v>25833941</v>
      </c>
      <c r="AK12" s="38">
        <f t="shared" si="4"/>
        <v>0</v>
      </c>
      <c r="AL12" s="38">
        <f t="shared" si="4"/>
        <v>113368257</v>
      </c>
      <c r="AM12" s="38">
        <f t="shared" si="4"/>
        <v>0</v>
      </c>
      <c r="AN12" s="38" t="str">
        <f t="shared" si="4"/>
        <v>협약 해지</v>
      </c>
      <c r="AO12" s="38">
        <f t="shared" si="4"/>
        <v>0</v>
      </c>
      <c r="AP12" s="38">
        <f t="shared" si="4"/>
        <v>0</v>
      </c>
      <c r="AQ12" s="38">
        <f t="shared" si="4"/>
        <v>0</v>
      </c>
      <c r="AR12" s="38" t="str">
        <f t="shared" si="4"/>
        <v>협약 종료</v>
      </c>
      <c r="AS12" s="38">
        <f t="shared" si="4"/>
        <v>6710330</v>
      </c>
      <c r="AT12" s="38">
        <f t="shared" si="4"/>
        <v>44430691</v>
      </c>
      <c r="AU12" s="38">
        <f t="shared" si="4"/>
        <v>0</v>
      </c>
      <c r="AV12" s="38">
        <f t="shared" si="4"/>
        <v>0</v>
      </c>
      <c r="AW12" s="38">
        <f t="shared" si="4"/>
        <v>0</v>
      </c>
      <c r="AX12" s="38">
        <f t="shared" si="4"/>
        <v>0</v>
      </c>
      <c r="AY12" s="38" t="str">
        <f t="shared" si="4"/>
        <v>협약 해지</v>
      </c>
      <c r="AZ12" s="38">
        <f t="shared" si="4"/>
        <v>60363991</v>
      </c>
      <c r="BA12" s="38">
        <f t="shared" si="4"/>
        <v>36534599</v>
      </c>
      <c r="BB12" s="38">
        <f t="shared" si="4"/>
        <v>79793663</v>
      </c>
      <c r="BC12" s="38">
        <f t="shared" si="4"/>
        <v>0</v>
      </c>
      <c r="BD12" s="38" t="str">
        <f t="shared" si="4"/>
        <v>협약 해지</v>
      </c>
      <c r="BE12" s="38" t="str">
        <f t="shared" si="4"/>
        <v>측정 제외</v>
      </c>
      <c r="BF12" s="38">
        <f t="shared" si="4"/>
        <v>13052350</v>
      </c>
      <c r="BG12" s="38">
        <f t="shared" si="4"/>
        <v>4092560</v>
      </c>
      <c r="BH12" s="38">
        <f t="shared" si="4"/>
        <v>4923600</v>
      </c>
      <c r="BI12" s="38">
        <f t="shared" si="4"/>
        <v>15060521</v>
      </c>
      <c r="BJ12" s="38">
        <f t="shared" si="4"/>
        <v>69066060</v>
      </c>
      <c r="BK12" s="38">
        <f t="shared" si="4"/>
        <v>13931245</v>
      </c>
      <c r="BL12" s="38">
        <f t="shared" si="4"/>
        <v>0</v>
      </c>
      <c r="BM12" s="38">
        <f t="shared" si="4"/>
        <v>0</v>
      </c>
      <c r="BN12" s="38">
        <f t="shared" si="4"/>
        <v>67580220</v>
      </c>
      <c r="BO12" s="38">
        <f t="shared" si="4"/>
        <v>0</v>
      </c>
      <c r="BP12" s="38">
        <f t="shared" si="4"/>
        <v>0</v>
      </c>
      <c r="BQ12" s="38" t="str">
        <f t="shared" ref="BQ12:EB12" si="5">IF(BQ11&lt;0,0,BQ11)</f>
        <v>협약 종료</v>
      </c>
      <c r="BR12" s="38" t="str">
        <f t="shared" si="5"/>
        <v>협약 해지</v>
      </c>
      <c r="BS12" s="38">
        <f t="shared" si="5"/>
        <v>155851225</v>
      </c>
      <c r="BT12" s="38">
        <f t="shared" si="5"/>
        <v>0</v>
      </c>
      <c r="BU12" s="38">
        <f t="shared" si="5"/>
        <v>3103728</v>
      </c>
      <c r="BV12" s="38">
        <f t="shared" si="5"/>
        <v>20153248</v>
      </c>
      <c r="BW12" s="38">
        <f t="shared" si="5"/>
        <v>0</v>
      </c>
      <c r="BX12" s="38">
        <f t="shared" si="5"/>
        <v>0</v>
      </c>
      <c r="BY12" s="38">
        <f t="shared" si="5"/>
        <v>0</v>
      </c>
      <c r="BZ12" s="38">
        <f t="shared" si="5"/>
        <v>77920389</v>
      </c>
      <c r="CA12" s="38">
        <f t="shared" si="5"/>
        <v>0</v>
      </c>
      <c r="CB12" s="38">
        <f t="shared" si="5"/>
        <v>0</v>
      </c>
      <c r="CC12" s="38">
        <f t="shared" si="5"/>
        <v>0</v>
      </c>
      <c r="CD12" s="38">
        <f t="shared" si="5"/>
        <v>0</v>
      </c>
      <c r="CE12" s="38">
        <f t="shared" si="5"/>
        <v>524855404</v>
      </c>
      <c r="CF12" s="38">
        <f t="shared" si="5"/>
        <v>23279202</v>
      </c>
      <c r="CG12" s="38">
        <f t="shared" si="5"/>
        <v>0</v>
      </c>
      <c r="CH12" s="38">
        <f t="shared" si="5"/>
        <v>458628228</v>
      </c>
      <c r="CI12" s="38">
        <f t="shared" si="5"/>
        <v>13564908</v>
      </c>
      <c r="CJ12" s="38" t="str">
        <f t="shared" si="5"/>
        <v>측정 제외</v>
      </c>
      <c r="CK12" s="38">
        <f t="shared" si="5"/>
        <v>7905703</v>
      </c>
      <c r="CL12" s="38">
        <f t="shared" si="5"/>
        <v>143645616</v>
      </c>
      <c r="CM12" s="38">
        <f t="shared" si="5"/>
        <v>12323367</v>
      </c>
      <c r="CN12" s="38">
        <f t="shared" si="5"/>
        <v>0</v>
      </c>
      <c r="CO12" s="38">
        <f t="shared" si="5"/>
        <v>15067395</v>
      </c>
      <c r="CP12" s="38">
        <f t="shared" si="5"/>
        <v>36309982</v>
      </c>
      <c r="CQ12" s="38">
        <f t="shared" si="5"/>
        <v>114176419</v>
      </c>
      <c r="CR12" s="38" t="str">
        <f t="shared" si="5"/>
        <v>협약 종료</v>
      </c>
      <c r="CS12" s="38">
        <f t="shared" si="5"/>
        <v>67638536</v>
      </c>
      <c r="CT12" s="38">
        <f t="shared" si="5"/>
        <v>0</v>
      </c>
      <c r="CU12" s="38">
        <f t="shared" si="5"/>
        <v>0</v>
      </c>
      <c r="CV12" s="38">
        <f t="shared" si="5"/>
        <v>0</v>
      </c>
      <c r="CW12" s="38">
        <f t="shared" si="5"/>
        <v>0</v>
      </c>
      <c r="CX12" s="38">
        <f t="shared" si="5"/>
        <v>0</v>
      </c>
      <c r="CY12" s="38">
        <f t="shared" si="5"/>
        <v>0</v>
      </c>
      <c r="CZ12" s="38" t="str">
        <f t="shared" si="5"/>
        <v>협약 종료</v>
      </c>
      <c r="DA12" s="38">
        <f t="shared" si="5"/>
        <v>176986982</v>
      </c>
      <c r="DB12" s="38">
        <f t="shared" si="5"/>
        <v>0</v>
      </c>
      <c r="DC12" s="38">
        <f t="shared" si="5"/>
        <v>0</v>
      </c>
      <c r="DD12" s="38">
        <f t="shared" si="5"/>
        <v>0</v>
      </c>
      <c r="DE12" s="38">
        <f t="shared" si="5"/>
        <v>0</v>
      </c>
      <c r="DF12" s="38">
        <f t="shared" si="5"/>
        <v>87325329</v>
      </c>
      <c r="DG12" s="38">
        <f t="shared" si="5"/>
        <v>0</v>
      </c>
      <c r="DH12" s="38">
        <f t="shared" si="5"/>
        <v>4471517</v>
      </c>
      <c r="DI12" s="38">
        <f t="shared" si="5"/>
        <v>20817119</v>
      </c>
      <c r="DJ12" s="38">
        <f t="shared" si="5"/>
        <v>9077182</v>
      </c>
      <c r="DK12" s="38">
        <f t="shared" si="5"/>
        <v>0</v>
      </c>
      <c r="DL12" s="38">
        <f t="shared" si="5"/>
        <v>249994156</v>
      </c>
      <c r="DM12" s="38">
        <f t="shared" si="5"/>
        <v>0</v>
      </c>
      <c r="DN12" s="38">
        <f t="shared" si="5"/>
        <v>30482744</v>
      </c>
      <c r="DO12" s="38">
        <f t="shared" si="5"/>
        <v>51486305</v>
      </c>
      <c r="DP12" s="38">
        <f t="shared" si="5"/>
        <v>52549109</v>
      </c>
      <c r="DQ12" s="38">
        <f t="shared" si="5"/>
        <v>176459528</v>
      </c>
      <c r="DR12" s="38">
        <f t="shared" si="5"/>
        <v>20191200</v>
      </c>
      <c r="DS12" s="38">
        <f t="shared" si="5"/>
        <v>0</v>
      </c>
      <c r="DT12" s="38">
        <f t="shared" si="5"/>
        <v>232021272</v>
      </c>
      <c r="DU12" s="38">
        <f t="shared" si="5"/>
        <v>64449298</v>
      </c>
      <c r="DV12" s="38">
        <f t="shared" si="5"/>
        <v>13427930</v>
      </c>
      <c r="DW12" s="38">
        <f t="shared" si="5"/>
        <v>0</v>
      </c>
      <c r="DX12" s="38" t="str">
        <f t="shared" si="5"/>
        <v>측정제외</v>
      </c>
      <c r="DY12" s="38">
        <f t="shared" si="5"/>
        <v>398168590</v>
      </c>
      <c r="DZ12" s="38">
        <f t="shared" si="5"/>
        <v>94469025</v>
      </c>
      <c r="EA12" s="38">
        <f t="shared" si="5"/>
        <v>69545935</v>
      </c>
      <c r="EB12" s="38">
        <f t="shared" si="5"/>
        <v>0</v>
      </c>
      <c r="EC12" s="38">
        <f t="shared" ref="EC12:GN12" si="6">IF(EC11&lt;0,0,EC11)</f>
        <v>2485382176</v>
      </c>
      <c r="ED12" s="38">
        <f t="shared" si="6"/>
        <v>0</v>
      </c>
      <c r="EE12" s="38">
        <f t="shared" si="6"/>
        <v>46644621</v>
      </c>
      <c r="EF12" s="38">
        <f t="shared" si="6"/>
        <v>125334053</v>
      </c>
      <c r="EG12" s="38">
        <f t="shared" si="6"/>
        <v>77721852</v>
      </c>
      <c r="EH12" s="38">
        <f t="shared" si="6"/>
        <v>49536913</v>
      </c>
      <c r="EI12" s="38">
        <f t="shared" si="6"/>
        <v>17126741</v>
      </c>
      <c r="EJ12" s="38">
        <f t="shared" si="6"/>
        <v>185654859</v>
      </c>
      <c r="EK12" s="38">
        <f t="shared" si="6"/>
        <v>86582821</v>
      </c>
      <c r="EL12" s="38">
        <f t="shared" si="6"/>
        <v>0</v>
      </c>
      <c r="EM12" s="38">
        <f t="shared" si="6"/>
        <v>665534029</v>
      </c>
      <c r="EN12" s="38">
        <f t="shared" si="6"/>
        <v>36727792</v>
      </c>
      <c r="EO12" s="38">
        <f t="shared" si="6"/>
        <v>1030274454</v>
      </c>
      <c r="EP12" s="38">
        <f t="shared" si="6"/>
        <v>86014</v>
      </c>
      <c r="EQ12" s="38">
        <f t="shared" si="6"/>
        <v>69089319</v>
      </c>
      <c r="ER12" s="38">
        <f t="shared" si="6"/>
        <v>1053717937</v>
      </c>
      <c r="ES12" s="38">
        <f t="shared" si="6"/>
        <v>1287983010</v>
      </c>
      <c r="ET12" s="38">
        <f t="shared" si="6"/>
        <v>0</v>
      </c>
      <c r="EU12" s="38">
        <f t="shared" si="6"/>
        <v>20816477</v>
      </c>
      <c r="EV12" s="38">
        <f t="shared" si="6"/>
        <v>0</v>
      </c>
      <c r="EW12" s="38">
        <f t="shared" si="6"/>
        <v>0</v>
      </c>
      <c r="EX12" s="38">
        <f t="shared" si="6"/>
        <v>0</v>
      </c>
      <c r="EY12" s="38">
        <f t="shared" si="6"/>
        <v>0</v>
      </c>
      <c r="EZ12" s="38">
        <f t="shared" si="6"/>
        <v>0</v>
      </c>
      <c r="FA12" s="38">
        <f t="shared" si="6"/>
        <v>0</v>
      </c>
      <c r="FB12" s="38">
        <f t="shared" si="6"/>
        <v>0</v>
      </c>
      <c r="FC12" s="38">
        <f t="shared" si="6"/>
        <v>83386245</v>
      </c>
      <c r="FD12" s="38">
        <f t="shared" si="6"/>
        <v>201882638</v>
      </c>
      <c r="FE12" s="38">
        <f t="shared" si="6"/>
        <v>55386215</v>
      </c>
      <c r="FF12" s="38">
        <f t="shared" si="6"/>
        <v>170284972</v>
      </c>
      <c r="FG12" s="38">
        <f t="shared" si="6"/>
        <v>85245581</v>
      </c>
      <c r="FH12" s="38">
        <f t="shared" si="6"/>
        <v>0</v>
      </c>
      <c r="FI12" s="38">
        <f t="shared" si="6"/>
        <v>8446769</v>
      </c>
      <c r="FJ12" s="38" t="str">
        <f t="shared" si="6"/>
        <v>협약 종료</v>
      </c>
      <c r="FK12" s="38">
        <f t="shared" si="6"/>
        <v>61613443</v>
      </c>
      <c r="FL12" s="38">
        <f t="shared" si="6"/>
        <v>97515521</v>
      </c>
      <c r="FM12" s="38">
        <f t="shared" si="6"/>
        <v>0</v>
      </c>
      <c r="FN12" s="38">
        <f t="shared" si="6"/>
        <v>0</v>
      </c>
      <c r="FO12" s="38">
        <f t="shared" si="6"/>
        <v>0</v>
      </c>
      <c r="FP12" s="38" t="str">
        <f t="shared" si="6"/>
        <v>측정(무성과)</v>
      </c>
      <c r="FQ12" s="38" t="str">
        <f t="shared" si="6"/>
        <v>측정(무성과)</v>
      </c>
      <c r="FR12" s="38" t="str">
        <f t="shared" si="6"/>
        <v>측정(무성과)</v>
      </c>
      <c r="FS12" s="38">
        <f t="shared" si="6"/>
        <v>37042032</v>
      </c>
      <c r="FT12" s="38">
        <f t="shared" si="6"/>
        <v>0</v>
      </c>
      <c r="FU12" s="38">
        <f t="shared" si="6"/>
        <v>0</v>
      </c>
      <c r="FV12" s="38" t="str">
        <f t="shared" si="6"/>
        <v>측정(무성과)</v>
      </c>
      <c r="FW12" s="38">
        <f t="shared" si="6"/>
        <v>251922818</v>
      </c>
      <c r="FX12" s="38" t="str">
        <f t="shared" si="6"/>
        <v>측정(무성과)</v>
      </c>
      <c r="FY12" s="38" t="str">
        <f t="shared" si="6"/>
        <v>측정(무성과)</v>
      </c>
      <c r="FZ12" s="38">
        <f t="shared" si="6"/>
        <v>0</v>
      </c>
      <c r="GA12" s="38" t="str">
        <f t="shared" si="6"/>
        <v>측정(무성과)</v>
      </c>
      <c r="GB12" s="38" t="str">
        <f t="shared" si="6"/>
        <v>측정(무성과)</v>
      </c>
      <c r="GC12" s="38" t="str">
        <f t="shared" si="6"/>
        <v>측정(무성과)</v>
      </c>
      <c r="GD12" s="38">
        <f t="shared" si="6"/>
        <v>0</v>
      </c>
      <c r="GE12" s="38" t="str">
        <f t="shared" si="6"/>
        <v>협약 종료</v>
      </c>
      <c r="GF12" s="38" t="str">
        <f t="shared" si="6"/>
        <v>측정(무성과)</v>
      </c>
      <c r="GG12" s="38">
        <f t="shared" si="6"/>
        <v>0</v>
      </c>
      <c r="GH12" s="38">
        <f t="shared" si="6"/>
        <v>0</v>
      </c>
      <c r="GI12" s="38" t="str">
        <f t="shared" si="6"/>
        <v>측정(무성과)</v>
      </c>
      <c r="GJ12" s="38">
        <f t="shared" si="6"/>
        <v>0</v>
      </c>
      <c r="GK12" s="38">
        <f t="shared" si="6"/>
        <v>140443077</v>
      </c>
      <c r="GL12" s="38">
        <f t="shared" si="6"/>
        <v>7829300</v>
      </c>
      <c r="GM12" s="38" t="str">
        <f t="shared" si="6"/>
        <v>협약 종료</v>
      </c>
      <c r="GN12" s="38">
        <f t="shared" si="6"/>
        <v>0</v>
      </c>
      <c r="GO12" s="38">
        <f t="shared" ref="GO12:IU12" si="7">IF(GO11&lt;0,0,GO11)</f>
        <v>0</v>
      </c>
      <c r="GP12" s="38">
        <f t="shared" si="7"/>
        <v>0</v>
      </c>
      <c r="GQ12" s="38">
        <f t="shared" si="7"/>
        <v>0</v>
      </c>
      <c r="GR12" s="38">
        <f t="shared" si="7"/>
        <v>0</v>
      </c>
      <c r="GS12" s="38">
        <f t="shared" si="7"/>
        <v>0</v>
      </c>
      <c r="GT12" s="38">
        <f t="shared" si="7"/>
        <v>0</v>
      </c>
      <c r="GU12" s="38">
        <f t="shared" si="7"/>
        <v>0</v>
      </c>
      <c r="GV12" s="38">
        <f t="shared" si="7"/>
        <v>0</v>
      </c>
      <c r="GW12" s="38">
        <f t="shared" si="7"/>
        <v>908250489</v>
      </c>
      <c r="GX12" s="38">
        <f t="shared" si="7"/>
        <v>0</v>
      </c>
      <c r="GY12" s="38">
        <f t="shared" si="7"/>
        <v>0</v>
      </c>
      <c r="GZ12" s="38">
        <f t="shared" si="7"/>
        <v>0</v>
      </c>
      <c r="HA12" s="38">
        <f t="shared" si="7"/>
        <v>0</v>
      </c>
      <c r="HB12" s="38">
        <f t="shared" si="7"/>
        <v>0</v>
      </c>
      <c r="HC12" s="38">
        <f t="shared" si="7"/>
        <v>0</v>
      </c>
      <c r="HD12" s="38">
        <f t="shared" si="7"/>
        <v>0</v>
      </c>
      <c r="HE12" s="38">
        <f t="shared" si="7"/>
        <v>0</v>
      </c>
      <c r="HF12" s="38">
        <f t="shared" si="7"/>
        <v>0</v>
      </c>
      <c r="HG12" s="38">
        <f t="shared" si="7"/>
        <v>1208030974</v>
      </c>
      <c r="HH12" s="38">
        <f t="shared" si="7"/>
        <v>28442154</v>
      </c>
      <c r="HI12" s="38">
        <f t="shared" si="7"/>
        <v>10562085</v>
      </c>
      <c r="HJ12" s="38">
        <f t="shared" si="7"/>
        <v>0</v>
      </c>
      <c r="HK12" s="38">
        <f t="shared" si="7"/>
        <v>0</v>
      </c>
      <c r="HL12" s="38">
        <f t="shared" si="7"/>
        <v>0</v>
      </c>
      <c r="HM12" s="38">
        <f t="shared" si="7"/>
        <v>0</v>
      </c>
      <c r="HN12" s="38">
        <f t="shared" si="7"/>
        <v>0</v>
      </c>
      <c r="HO12" s="38">
        <f t="shared" si="7"/>
        <v>0</v>
      </c>
      <c r="HP12" s="38">
        <f t="shared" si="7"/>
        <v>84976757</v>
      </c>
      <c r="HQ12" s="38">
        <f t="shared" si="7"/>
        <v>102104090</v>
      </c>
      <c r="HR12" s="38">
        <f t="shared" si="7"/>
        <v>65293433</v>
      </c>
      <c r="HS12" s="38">
        <f t="shared" si="7"/>
        <v>207018966</v>
      </c>
      <c r="HT12" s="38">
        <f t="shared" si="7"/>
        <v>0</v>
      </c>
      <c r="HU12" s="38">
        <f t="shared" si="7"/>
        <v>0</v>
      </c>
      <c r="HV12" s="38">
        <f t="shared" si="7"/>
        <v>0</v>
      </c>
      <c r="HW12" s="38">
        <f t="shared" si="7"/>
        <v>1768127</v>
      </c>
      <c r="HX12" s="38" t="str">
        <f t="shared" si="7"/>
        <v>-</v>
      </c>
      <c r="HY12" s="38">
        <f t="shared" si="7"/>
        <v>0</v>
      </c>
      <c r="HZ12" s="38" t="str">
        <f t="shared" si="7"/>
        <v>협약 종료(미협약)</v>
      </c>
      <c r="IA12" s="38">
        <f t="shared" si="7"/>
        <v>30976791</v>
      </c>
      <c r="IB12" s="38">
        <f t="shared" si="7"/>
        <v>0</v>
      </c>
      <c r="IC12" s="38">
        <f t="shared" si="7"/>
        <v>160156346</v>
      </c>
      <c r="ID12" s="38">
        <f t="shared" si="7"/>
        <v>11060397</v>
      </c>
      <c r="IE12" s="38">
        <f t="shared" si="7"/>
        <v>101186545</v>
      </c>
      <c r="IF12" s="38" t="str">
        <f t="shared" si="7"/>
        <v>협약 종료</v>
      </c>
      <c r="IG12" s="38">
        <f t="shared" si="7"/>
        <v>4789574</v>
      </c>
      <c r="IH12" s="38">
        <f t="shared" si="7"/>
        <v>0</v>
      </c>
      <c r="II12" s="38">
        <f t="shared" si="7"/>
        <v>47744013</v>
      </c>
      <c r="IJ12" s="38">
        <f t="shared" si="7"/>
        <v>0</v>
      </c>
      <c r="IK12" s="38">
        <f t="shared" si="7"/>
        <v>165173966</v>
      </c>
      <c r="IL12" s="38">
        <f t="shared" si="7"/>
        <v>0</v>
      </c>
      <c r="IM12" s="38">
        <f t="shared" si="7"/>
        <v>0</v>
      </c>
      <c r="IN12" s="38">
        <f t="shared" si="7"/>
        <v>153258617</v>
      </c>
      <c r="IO12" s="38">
        <f t="shared" si="7"/>
        <v>0</v>
      </c>
      <c r="IP12" s="38">
        <f t="shared" si="7"/>
        <v>0</v>
      </c>
      <c r="IQ12" s="38">
        <f t="shared" si="7"/>
        <v>0</v>
      </c>
      <c r="IR12" s="38">
        <f t="shared" si="7"/>
        <v>0</v>
      </c>
      <c r="IS12" s="38">
        <f t="shared" si="7"/>
        <v>37685978</v>
      </c>
      <c r="IT12" s="38">
        <f t="shared" si="7"/>
        <v>0</v>
      </c>
      <c r="IU12" s="38">
        <f t="shared" si="7"/>
        <v>37488197</v>
      </c>
    </row>
    <row r="13" spans="1:255" ht="17.25" customHeight="1">
      <c r="A13" s="103"/>
      <c r="B13" s="24" t="s">
        <v>79</v>
      </c>
      <c r="C13" s="21" t="s">
        <v>35</v>
      </c>
      <c r="D13" s="28">
        <v>414715399</v>
      </c>
      <c r="E13" s="28">
        <v>567972776</v>
      </c>
      <c r="F13" s="28">
        <v>57396715</v>
      </c>
      <c r="G13" s="28">
        <v>552652148</v>
      </c>
      <c r="H13" s="28">
        <v>0</v>
      </c>
      <c r="I13" s="28">
        <v>4067271712</v>
      </c>
      <c r="J13" s="28">
        <v>2031222630</v>
      </c>
      <c r="K13" s="28" t="s">
        <v>110</v>
      </c>
      <c r="L13" s="28">
        <v>676933378</v>
      </c>
      <c r="M13" s="28" t="s">
        <v>110</v>
      </c>
      <c r="N13" s="28" t="s">
        <v>110</v>
      </c>
      <c r="O13" s="28">
        <v>88029620</v>
      </c>
      <c r="P13" s="28">
        <v>721523264</v>
      </c>
      <c r="Q13" s="28">
        <v>238938196</v>
      </c>
      <c r="R13" s="28">
        <v>0</v>
      </c>
      <c r="S13" s="28">
        <v>0</v>
      </c>
      <c r="T13" s="28">
        <v>250303942</v>
      </c>
      <c r="U13" s="28" t="s">
        <v>110</v>
      </c>
      <c r="V13" s="28">
        <v>672123677</v>
      </c>
      <c r="W13" s="28" t="s">
        <v>110</v>
      </c>
      <c r="X13" s="28">
        <v>4437120</v>
      </c>
      <c r="Y13" s="28">
        <v>489956736</v>
      </c>
      <c r="Z13" s="28">
        <v>0</v>
      </c>
      <c r="AA13" s="28">
        <v>22984470</v>
      </c>
      <c r="AB13" s="28">
        <v>350616327</v>
      </c>
      <c r="AC13" s="28">
        <v>0</v>
      </c>
      <c r="AD13" s="28">
        <v>88492549</v>
      </c>
      <c r="AE13" s="28">
        <v>261107013</v>
      </c>
      <c r="AF13" s="28">
        <v>0</v>
      </c>
      <c r="AG13" s="28">
        <v>0</v>
      </c>
      <c r="AH13" s="28">
        <v>0</v>
      </c>
      <c r="AI13" s="28">
        <v>0</v>
      </c>
      <c r="AJ13" s="28">
        <v>25833941</v>
      </c>
      <c r="AK13" s="28">
        <v>0</v>
      </c>
      <c r="AL13" s="28">
        <v>199356257</v>
      </c>
      <c r="AM13" s="28">
        <v>0</v>
      </c>
      <c r="AN13" s="28" t="s">
        <v>128</v>
      </c>
      <c r="AO13" s="28">
        <v>31523067</v>
      </c>
      <c r="AP13" s="28">
        <v>0</v>
      </c>
      <c r="AQ13" s="28">
        <v>0</v>
      </c>
      <c r="AR13" s="28" t="s">
        <v>110</v>
      </c>
      <c r="AS13" s="28">
        <v>6697324</v>
      </c>
      <c r="AT13" s="28">
        <v>77160961</v>
      </c>
      <c r="AU13" s="28">
        <v>0</v>
      </c>
      <c r="AV13" s="28">
        <v>0</v>
      </c>
      <c r="AW13" s="28">
        <v>0</v>
      </c>
      <c r="AX13" s="28">
        <v>16797475</v>
      </c>
      <c r="AY13" s="28" t="s">
        <v>128</v>
      </c>
      <c r="AZ13" s="28">
        <v>104903371</v>
      </c>
      <c r="BA13" s="28">
        <v>85925599</v>
      </c>
      <c r="BB13" s="28">
        <v>79793663</v>
      </c>
      <c r="BC13" s="28">
        <v>0</v>
      </c>
      <c r="BD13" s="28" t="s">
        <v>128</v>
      </c>
      <c r="BE13" s="28" t="s">
        <v>148</v>
      </c>
      <c r="BF13" s="28">
        <v>13052350</v>
      </c>
      <c r="BG13" s="28">
        <v>4092560</v>
      </c>
      <c r="BH13" s="28">
        <v>4923600</v>
      </c>
      <c r="BI13" s="28">
        <v>78940841</v>
      </c>
      <c r="BJ13" s="28">
        <v>88142060</v>
      </c>
      <c r="BK13" s="28">
        <v>13931245</v>
      </c>
      <c r="BL13" s="28">
        <v>0</v>
      </c>
      <c r="BM13" s="28">
        <v>0</v>
      </c>
      <c r="BN13" s="28">
        <v>159905920</v>
      </c>
      <c r="BO13" s="28">
        <v>26082782</v>
      </c>
      <c r="BP13" s="28">
        <v>0</v>
      </c>
      <c r="BQ13" s="28" t="s">
        <v>110</v>
      </c>
      <c r="BR13" s="28" t="s">
        <v>128</v>
      </c>
      <c r="BS13" s="28">
        <v>258928225</v>
      </c>
      <c r="BT13" s="28">
        <v>0</v>
      </c>
      <c r="BU13" s="28">
        <v>3103728</v>
      </c>
      <c r="BV13" s="28">
        <v>20153248</v>
      </c>
      <c r="BW13" s="28">
        <v>20075688</v>
      </c>
      <c r="BX13" s="28">
        <v>7063415</v>
      </c>
      <c r="BY13" s="28">
        <v>0</v>
      </c>
      <c r="BZ13" s="28">
        <v>77920389</v>
      </c>
      <c r="CA13" s="28">
        <v>0</v>
      </c>
      <c r="CB13" s="28">
        <v>0</v>
      </c>
      <c r="CC13" s="28">
        <v>20402454</v>
      </c>
      <c r="CD13" s="28">
        <v>0</v>
      </c>
      <c r="CE13" s="28">
        <v>522347404</v>
      </c>
      <c r="CF13" s="28">
        <v>23279202</v>
      </c>
      <c r="CG13" s="28">
        <v>0</v>
      </c>
      <c r="CH13" s="28">
        <v>462938618</v>
      </c>
      <c r="CI13" s="28">
        <v>13564908</v>
      </c>
      <c r="CJ13" s="28" t="s">
        <v>148</v>
      </c>
      <c r="CK13" s="28">
        <v>7905703</v>
      </c>
      <c r="CL13" s="28">
        <v>213716926</v>
      </c>
      <c r="CM13" s="28">
        <v>91549507</v>
      </c>
      <c r="CN13" s="28">
        <v>0</v>
      </c>
      <c r="CO13" s="28">
        <v>15067395</v>
      </c>
      <c r="CP13" s="28">
        <v>36309982</v>
      </c>
      <c r="CQ13" s="28">
        <v>138226799</v>
      </c>
      <c r="CR13" s="28" t="s">
        <v>110</v>
      </c>
      <c r="CS13" s="28">
        <v>85809756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8" t="s">
        <v>110</v>
      </c>
      <c r="DA13" s="28">
        <v>177986982</v>
      </c>
      <c r="DB13" s="28">
        <v>34954181</v>
      </c>
      <c r="DC13" s="28">
        <v>0</v>
      </c>
      <c r="DD13" s="28">
        <v>0</v>
      </c>
      <c r="DE13" s="28">
        <v>0</v>
      </c>
      <c r="DF13" s="28">
        <v>87325329</v>
      </c>
      <c r="DG13" s="28">
        <v>0</v>
      </c>
      <c r="DH13" s="28">
        <v>4156517</v>
      </c>
      <c r="DI13" s="28">
        <v>31253449</v>
      </c>
      <c r="DJ13" s="28">
        <v>90382583</v>
      </c>
      <c r="DK13" s="28">
        <v>0</v>
      </c>
      <c r="DL13" s="28">
        <v>385049156</v>
      </c>
      <c r="DM13" s="28">
        <v>0</v>
      </c>
      <c r="DN13" s="28">
        <v>62882744</v>
      </c>
      <c r="DO13" s="28">
        <v>56553705</v>
      </c>
      <c r="DP13" s="28">
        <v>52549109</v>
      </c>
      <c r="DQ13" s="28">
        <v>229091328</v>
      </c>
      <c r="DR13" s="28">
        <v>20191200</v>
      </c>
      <c r="DS13" s="28">
        <v>0</v>
      </c>
      <c r="DT13" s="28">
        <v>277561272</v>
      </c>
      <c r="DU13" s="28">
        <v>80190078</v>
      </c>
      <c r="DV13" s="28">
        <v>12295930</v>
      </c>
      <c r="DW13" s="28">
        <v>0</v>
      </c>
      <c r="DX13" s="28" t="s">
        <v>163</v>
      </c>
      <c r="DY13" s="28">
        <v>576356570</v>
      </c>
      <c r="DZ13" s="28">
        <v>145559165</v>
      </c>
      <c r="EA13" s="28">
        <v>75415935</v>
      </c>
      <c r="EB13" s="28">
        <v>0</v>
      </c>
      <c r="EC13" s="28">
        <v>2641814706</v>
      </c>
      <c r="ED13" s="28">
        <v>0</v>
      </c>
      <c r="EE13" s="28">
        <v>51941106</v>
      </c>
      <c r="EF13" s="28">
        <v>139504683</v>
      </c>
      <c r="EG13" s="28">
        <v>110926642</v>
      </c>
      <c r="EH13" s="28">
        <v>48983913</v>
      </c>
      <c r="EI13" s="28">
        <v>17126741</v>
      </c>
      <c r="EJ13" s="28">
        <v>313459009</v>
      </c>
      <c r="EK13" s="28">
        <v>134012821</v>
      </c>
      <c r="EL13" s="28">
        <v>0</v>
      </c>
      <c r="EM13" s="28">
        <v>626818769</v>
      </c>
      <c r="EN13" s="28">
        <v>118402540</v>
      </c>
      <c r="EO13" s="28">
        <v>1250950334</v>
      </c>
      <c r="EP13" s="28">
        <v>175789244</v>
      </c>
      <c r="EQ13" s="28">
        <v>137336721</v>
      </c>
      <c r="ER13" s="28">
        <v>1238900727</v>
      </c>
      <c r="ES13" s="28">
        <v>1364514200</v>
      </c>
      <c r="ET13" s="28">
        <v>0</v>
      </c>
      <c r="EU13" s="28">
        <v>20816477</v>
      </c>
      <c r="EV13" s="28">
        <v>0</v>
      </c>
      <c r="EW13" s="28">
        <v>0</v>
      </c>
      <c r="EX13" s="28">
        <v>7149322</v>
      </c>
      <c r="EY13" s="28">
        <v>0</v>
      </c>
      <c r="EZ13" s="28">
        <v>0</v>
      </c>
      <c r="FA13" s="28">
        <v>0</v>
      </c>
      <c r="FB13" s="28">
        <v>0</v>
      </c>
      <c r="FC13" s="28">
        <v>126104245</v>
      </c>
      <c r="FD13" s="28">
        <v>201882638</v>
      </c>
      <c r="FE13" s="28">
        <v>63911215</v>
      </c>
      <c r="FF13" s="28">
        <v>173767952</v>
      </c>
      <c r="FG13" s="28">
        <v>85245581</v>
      </c>
      <c r="FH13" s="28">
        <v>0</v>
      </c>
      <c r="FI13" s="28">
        <v>34051919</v>
      </c>
      <c r="FJ13" s="28" t="s">
        <v>110</v>
      </c>
      <c r="FK13" s="28">
        <v>66873243</v>
      </c>
      <c r="FL13" s="28">
        <v>207516359</v>
      </c>
      <c r="FM13" s="28">
        <v>0</v>
      </c>
      <c r="FN13" s="28">
        <v>0</v>
      </c>
      <c r="FO13" s="28">
        <v>0</v>
      </c>
      <c r="FP13" s="20" t="s">
        <v>149</v>
      </c>
      <c r="FQ13" s="20" t="s">
        <v>149</v>
      </c>
      <c r="FR13" s="20" t="s">
        <v>149</v>
      </c>
      <c r="FS13" s="28">
        <v>67522032</v>
      </c>
      <c r="FT13" s="28">
        <v>0</v>
      </c>
      <c r="FU13" s="28">
        <v>0</v>
      </c>
      <c r="FV13" s="20" t="s">
        <v>149</v>
      </c>
      <c r="FW13" s="28">
        <v>251922818</v>
      </c>
      <c r="FX13" s="20" t="s">
        <v>149</v>
      </c>
      <c r="FY13" s="20" t="s">
        <v>149</v>
      </c>
      <c r="FZ13" s="28">
        <v>0</v>
      </c>
      <c r="GA13" s="20" t="s">
        <v>149</v>
      </c>
      <c r="GB13" s="20" t="s">
        <v>149</v>
      </c>
      <c r="GC13" s="20" t="s">
        <v>149</v>
      </c>
      <c r="GD13" s="28">
        <v>0</v>
      </c>
      <c r="GE13" s="28" t="s">
        <v>110</v>
      </c>
      <c r="GF13" s="20" t="s">
        <v>149</v>
      </c>
      <c r="GG13" s="28">
        <v>0</v>
      </c>
      <c r="GH13" s="28">
        <v>0</v>
      </c>
      <c r="GI13" s="20" t="s">
        <v>149</v>
      </c>
      <c r="GJ13" s="28">
        <v>0</v>
      </c>
      <c r="GK13" s="28">
        <v>162287077</v>
      </c>
      <c r="GL13" s="28">
        <v>41942300</v>
      </c>
      <c r="GM13" s="28" t="s">
        <v>110</v>
      </c>
      <c r="GN13" s="28">
        <v>0</v>
      </c>
      <c r="GO13" s="28">
        <v>0</v>
      </c>
      <c r="GP13" s="28">
        <v>0</v>
      </c>
      <c r="GQ13" s="28">
        <v>0</v>
      </c>
      <c r="GR13" s="28">
        <v>0</v>
      </c>
      <c r="GS13" s="28">
        <v>0</v>
      </c>
      <c r="GT13" s="28">
        <v>0</v>
      </c>
      <c r="GU13" s="28">
        <v>0</v>
      </c>
      <c r="GV13" s="28">
        <v>0</v>
      </c>
      <c r="GW13" s="28">
        <v>1015218499</v>
      </c>
      <c r="GX13" s="28">
        <v>0</v>
      </c>
      <c r="GY13" s="28">
        <v>0</v>
      </c>
      <c r="GZ13" s="28">
        <v>0</v>
      </c>
      <c r="HA13" s="28">
        <v>0</v>
      </c>
      <c r="HB13" s="28">
        <v>0</v>
      </c>
      <c r="HC13" s="28">
        <v>0</v>
      </c>
      <c r="HD13" s="28">
        <v>0</v>
      </c>
      <c r="HE13" s="28">
        <v>0</v>
      </c>
      <c r="HF13" s="28">
        <v>0</v>
      </c>
      <c r="HG13" s="28">
        <v>1277479784</v>
      </c>
      <c r="HH13" s="28">
        <v>31220684</v>
      </c>
      <c r="HI13" s="28">
        <v>19898185</v>
      </c>
      <c r="HJ13" s="28">
        <v>0</v>
      </c>
      <c r="HK13" s="28">
        <v>0</v>
      </c>
      <c r="HL13" s="28">
        <v>0</v>
      </c>
      <c r="HM13" s="28">
        <v>0</v>
      </c>
      <c r="HN13" s="28">
        <v>0</v>
      </c>
      <c r="HO13" s="28">
        <v>0</v>
      </c>
      <c r="HP13" s="28">
        <v>167681157</v>
      </c>
      <c r="HQ13" s="28">
        <v>205684550</v>
      </c>
      <c r="HR13" s="28">
        <v>82542803</v>
      </c>
      <c r="HS13" s="28">
        <v>228131966</v>
      </c>
      <c r="HT13" s="28">
        <v>0</v>
      </c>
      <c r="HU13" s="28">
        <v>62792480</v>
      </c>
      <c r="HV13" s="28">
        <v>0</v>
      </c>
      <c r="HW13" s="28">
        <v>16763227</v>
      </c>
      <c r="HX13" s="28" t="s">
        <v>73</v>
      </c>
      <c r="HY13" s="28">
        <v>221387224</v>
      </c>
      <c r="HZ13" s="28" t="s">
        <v>188</v>
      </c>
      <c r="IA13" s="28">
        <v>108797566</v>
      </c>
      <c r="IB13" s="28">
        <v>0</v>
      </c>
      <c r="IC13" s="28">
        <v>160579376</v>
      </c>
      <c r="ID13" s="28">
        <v>29955107</v>
      </c>
      <c r="IE13" s="28">
        <v>125131085</v>
      </c>
      <c r="IF13" s="28" t="s">
        <v>110</v>
      </c>
      <c r="IG13" s="28">
        <v>16228044</v>
      </c>
      <c r="IH13" s="28">
        <v>0</v>
      </c>
      <c r="II13" s="28">
        <v>47744013</v>
      </c>
      <c r="IJ13" s="28">
        <v>0</v>
      </c>
      <c r="IK13" s="28">
        <v>280781966</v>
      </c>
      <c r="IL13" s="28">
        <v>28302220</v>
      </c>
      <c r="IM13" s="28">
        <v>0</v>
      </c>
      <c r="IN13" s="28">
        <v>158800617</v>
      </c>
      <c r="IO13" s="28">
        <v>0</v>
      </c>
      <c r="IP13" s="28">
        <v>16657790</v>
      </c>
      <c r="IQ13" s="28">
        <v>0</v>
      </c>
      <c r="IR13" s="28">
        <v>0</v>
      </c>
      <c r="IS13" s="28">
        <v>39725978</v>
      </c>
      <c r="IT13" s="28">
        <v>0</v>
      </c>
      <c r="IU13" s="28">
        <v>83397707</v>
      </c>
    </row>
    <row r="14" spans="1:255" ht="17.25" customHeight="1">
      <c r="A14" s="103"/>
      <c r="B14" s="24" t="s">
        <v>80</v>
      </c>
      <c r="C14" s="21" t="s">
        <v>36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 t="s">
        <v>110</v>
      </c>
      <c r="L14" s="28">
        <v>0</v>
      </c>
      <c r="M14" s="28" t="s">
        <v>110</v>
      </c>
      <c r="N14" s="28" t="s">
        <v>110</v>
      </c>
      <c r="O14" s="28">
        <v>18622378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 t="s">
        <v>110</v>
      </c>
      <c r="V14" s="28">
        <v>0</v>
      </c>
      <c r="W14" s="28" t="s">
        <v>110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 t="s">
        <v>128</v>
      </c>
      <c r="AO14" s="28">
        <v>0</v>
      </c>
      <c r="AP14" s="28">
        <v>0</v>
      </c>
      <c r="AQ14" s="28">
        <v>0</v>
      </c>
      <c r="AR14" s="28" t="s">
        <v>110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 t="s">
        <v>128</v>
      </c>
      <c r="AZ14" s="28">
        <v>0</v>
      </c>
      <c r="BA14" s="28">
        <v>0</v>
      </c>
      <c r="BB14" s="28">
        <v>0</v>
      </c>
      <c r="BC14" s="28">
        <v>0</v>
      </c>
      <c r="BD14" s="28" t="s">
        <v>128</v>
      </c>
      <c r="BE14" s="28" t="s">
        <v>148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 t="s">
        <v>110</v>
      </c>
      <c r="BR14" s="28" t="s">
        <v>128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 t="s">
        <v>148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8" t="s">
        <v>110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 t="s">
        <v>110</v>
      </c>
      <c r="DA14" s="28">
        <v>0</v>
      </c>
      <c r="DB14" s="28">
        <v>0</v>
      </c>
      <c r="DC14" s="28">
        <v>0</v>
      </c>
      <c r="DD14" s="28">
        <v>0</v>
      </c>
      <c r="DE14" s="28">
        <v>0</v>
      </c>
      <c r="DF14" s="28">
        <v>0</v>
      </c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>
        <v>0</v>
      </c>
      <c r="DM14" s="28">
        <v>0</v>
      </c>
      <c r="DN14" s="28">
        <v>0</v>
      </c>
      <c r="DO14" s="28">
        <v>0</v>
      </c>
      <c r="DP14" s="28">
        <v>0</v>
      </c>
      <c r="DQ14" s="28">
        <v>0</v>
      </c>
      <c r="DR14" s="28">
        <v>0</v>
      </c>
      <c r="DS14" s="28">
        <v>0</v>
      </c>
      <c r="DT14" s="28">
        <v>0</v>
      </c>
      <c r="DU14" s="28">
        <v>0</v>
      </c>
      <c r="DV14" s="28">
        <v>0</v>
      </c>
      <c r="DW14" s="28">
        <v>0</v>
      </c>
      <c r="DX14" s="28" t="s">
        <v>163</v>
      </c>
      <c r="DY14" s="28">
        <v>0</v>
      </c>
      <c r="DZ14" s="28">
        <v>0</v>
      </c>
      <c r="EA14" s="28">
        <v>0</v>
      </c>
      <c r="EB14" s="28">
        <v>0</v>
      </c>
      <c r="EC14" s="28">
        <v>0</v>
      </c>
      <c r="ED14" s="28">
        <v>0</v>
      </c>
      <c r="EE14" s="28">
        <v>16640515</v>
      </c>
      <c r="EF14" s="28">
        <v>0</v>
      </c>
      <c r="EG14" s="28">
        <v>0</v>
      </c>
      <c r="EH14" s="28">
        <v>0</v>
      </c>
      <c r="EI14" s="28">
        <v>0</v>
      </c>
      <c r="EJ14" s="28">
        <v>0</v>
      </c>
      <c r="EK14" s="28">
        <v>0</v>
      </c>
      <c r="EL14" s="28">
        <v>0</v>
      </c>
      <c r="EM14" s="28">
        <v>0</v>
      </c>
      <c r="EN14" s="28">
        <v>0</v>
      </c>
      <c r="EO14" s="28">
        <v>0</v>
      </c>
      <c r="EP14" s="28">
        <v>0</v>
      </c>
      <c r="EQ14" s="28">
        <v>26326858</v>
      </c>
      <c r="ER14" s="28">
        <v>0</v>
      </c>
      <c r="ES14" s="28">
        <v>0</v>
      </c>
      <c r="ET14" s="28">
        <v>0</v>
      </c>
      <c r="EU14" s="28">
        <v>0</v>
      </c>
      <c r="EV14" s="28">
        <v>0</v>
      </c>
      <c r="EW14" s="28">
        <v>0</v>
      </c>
      <c r="EX14" s="28">
        <v>0</v>
      </c>
      <c r="EY14" s="28">
        <v>0</v>
      </c>
      <c r="EZ14" s="28">
        <v>0</v>
      </c>
      <c r="FA14" s="28">
        <v>0</v>
      </c>
      <c r="FB14" s="28">
        <v>0</v>
      </c>
      <c r="FC14" s="28">
        <v>0</v>
      </c>
      <c r="FD14" s="28">
        <v>0</v>
      </c>
      <c r="FE14" s="28">
        <v>0</v>
      </c>
      <c r="FF14" s="28">
        <v>0</v>
      </c>
      <c r="FG14" s="28">
        <v>0</v>
      </c>
      <c r="FH14" s="28">
        <v>0</v>
      </c>
      <c r="FI14" s="28">
        <v>0</v>
      </c>
      <c r="FJ14" s="28" t="s">
        <v>110</v>
      </c>
      <c r="FK14" s="28">
        <v>0</v>
      </c>
      <c r="FL14" s="28">
        <v>0</v>
      </c>
      <c r="FM14" s="28">
        <v>0</v>
      </c>
      <c r="FN14" s="28">
        <v>0</v>
      </c>
      <c r="FO14" s="28">
        <v>0</v>
      </c>
      <c r="FP14" s="20" t="s">
        <v>149</v>
      </c>
      <c r="FQ14" s="20" t="s">
        <v>149</v>
      </c>
      <c r="FR14" s="20" t="s">
        <v>149</v>
      </c>
      <c r="FS14" s="28">
        <v>0</v>
      </c>
      <c r="FT14" s="28">
        <v>0</v>
      </c>
      <c r="FU14" s="28">
        <v>0</v>
      </c>
      <c r="FV14" s="20" t="s">
        <v>149</v>
      </c>
      <c r="FW14" s="28">
        <v>0</v>
      </c>
      <c r="FX14" s="20" t="s">
        <v>149</v>
      </c>
      <c r="FY14" s="20" t="s">
        <v>149</v>
      </c>
      <c r="FZ14" s="28">
        <v>0</v>
      </c>
      <c r="GA14" s="20" t="s">
        <v>149</v>
      </c>
      <c r="GB14" s="20" t="s">
        <v>149</v>
      </c>
      <c r="GC14" s="20" t="s">
        <v>149</v>
      </c>
      <c r="GD14" s="28">
        <v>0</v>
      </c>
      <c r="GE14" s="28" t="s">
        <v>110</v>
      </c>
      <c r="GF14" s="20" t="s">
        <v>149</v>
      </c>
      <c r="GG14" s="28">
        <v>0</v>
      </c>
      <c r="GH14" s="28">
        <v>0</v>
      </c>
      <c r="GI14" s="20" t="s">
        <v>149</v>
      </c>
      <c r="GJ14" s="28">
        <v>0</v>
      </c>
      <c r="GK14" s="28">
        <v>0</v>
      </c>
      <c r="GL14" s="28">
        <v>0</v>
      </c>
      <c r="GM14" s="28" t="s">
        <v>110</v>
      </c>
      <c r="GN14" s="28">
        <v>0</v>
      </c>
      <c r="GO14" s="28">
        <v>0</v>
      </c>
      <c r="GP14" s="28">
        <v>0</v>
      </c>
      <c r="GQ14" s="28">
        <v>0</v>
      </c>
      <c r="GR14" s="28">
        <v>0</v>
      </c>
      <c r="GS14" s="28">
        <v>0</v>
      </c>
      <c r="GT14" s="28">
        <v>0</v>
      </c>
      <c r="GU14" s="28">
        <v>0</v>
      </c>
      <c r="GV14" s="28">
        <v>0</v>
      </c>
      <c r="GW14" s="28">
        <v>0</v>
      </c>
      <c r="GX14" s="28">
        <v>0</v>
      </c>
      <c r="GY14" s="28">
        <v>0</v>
      </c>
      <c r="GZ14" s="28">
        <v>0</v>
      </c>
      <c r="HA14" s="28">
        <v>0</v>
      </c>
      <c r="HB14" s="28">
        <v>0</v>
      </c>
      <c r="HC14" s="28">
        <v>0</v>
      </c>
      <c r="HD14" s="28">
        <v>0</v>
      </c>
      <c r="HE14" s="28">
        <v>0</v>
      </c>
      <c r="HF14" s="28">
        <v>0</v>
      </c>
      <c r="HG14" s="28">
        <v>0</v>
      </c>
      <c r="HH14" s="28">
        <v>0</v>
      </c>
      <c r="HI14" s="28">
        <v>0</v>
      </c>
      <c r="HJ14" s="28">
        <v>0</v>
      </c>
      <c r="HK14" s="28">
        <v>0</v>
      </c>
      <c r="HL14" s="28">
        <v>0</v>
      </c>
      <c r="HM14" s="28">
        <v>0</v>
      </c>
      <c r="HN14" s="28">
        <v>0</v>
      </c>
      <c r="HO14" s="28">
        <v>0</v>
      </c>
      <c r="HP14" s="28">
        <v>0</v>
      </c>
      <c r="HQ14" s="28">
        <v>0</v>
      </c>
      <c r="HR14" s="28">
        <v>0</v>
      </c>
      <c r="HS14" s="28">
        <v>0</v>
      </c>
      <c r="HT14" s="28">
        <v>0</v>
      </c>
      <c r="HU14" s="28">
        <v>0</v>
      </c>
      <c r="HV14" s="28">
        <v>0</v>
      </c>
      <c r="HW14" s="28">
        <v>0</v>
      </c>
      <c r="HX14" s="28" t="s">
        <v>73</v>
      </c>
      <c r="HY14" s="28">
        <v>0</v>
      </c>
      <c r="HZ14" s="28" t="s">
        <v>188</v>
      </c>
      <c r="IA14" s="28">
        <v>0</v>
      </c>
      <c r="IB14" s="28">
        <v>0</v>
      </c>
      <c r="IC14" s="28">
        <v>0</v>
      </c>
      <c r="ID14" s="28">
        <v>0</v>
      </c>
      <c r="IE14" s="28">
        <v>0</v>
      </c>
      <c r="IF14" s="28" t="s">
        <v>110</v>
      </c>
      <c r="IG14" s="28">
        <v>0</v>
      </c>
      <c r="IH14" s="28">
        <v>0</v>
      </c>
      <c r="II14" s="28">
        <v>0</v>
      </c>
      <c r="IJ14" s="28">
        <v>0</v>
      </c>
      <c r="IK14" s="28">
        <v>0</v>
      </c>
      <c r="IL14" s="28">
        <v>0</v>
      </c>
      <c r="IM14" s="28">
        <v>0</v>
      </c>
      <c r="IN14" s="28">
        <v>0</v>
      </c>
      <c r="IO14" s="28">
        <v>0</v>
      </c>
      <c r="IP14" s="28">
        <v>0</v>
      </c>
      <c r="IQ14" s="28">
        <v>0</v>
      </c>
      <c r="IR14" s="28">
        <v>0</v>
      </c>
      <c r="IS14" s="28">
        <v>0</v>
      </c>
      <c r="IT14" s="28">
        <v>0</v>
      </c>
      <c r="IU14" s="28">
        <v>0</v>
      </c>
    </row>
    <row r="15" spans="1:255" ht="17.25" customHeight="1">
      <c r="A15" s="103"/>
      <c r="B15" s="24" t="s">
        <v>81</v>
      </c>
      <c r="C15" s="21" t="s">
        <v>37</v>
      </c>
      <c r="D15" s="28">
        <v>0</v>
      </c>
      <c r="E15" s="28">
        <v>76076000</v>
      </c>
      <c r="F15" s="28">
        <v>0</v>
      </c>
      <c r="G15" s="28">
        <v>0</v>
      </c>
      <c r="H15" s="28">
        <v>0</v>
      </c>
      <c r="I15" s="28">
        <v>1668000</v>
      </c>
      <c r="J15" s="28">
        <v>240000</v>
      </c>
      <c r="K15" s="28" t="s">
        <v>110</v>
      </c>
      <c r="L15" s="28">
        <v>83256000</v>
      </c>
      <c r="M15" s="28" t="s">
        <v>110</v>
      </c>
      <c r="N15" s="28" t="s">
        <v>110</v>
      </c>
      <c r="O15" s="28">
        <v>0</v>
      </c>
      <c r="P15" s="28">
        <v>0</v>
      </c>
      <c r="Q15" s="28">
        <v>705000</v>
      </c>
      <c r="R15" s="28">
        <v>0</v>
      </c>
      <c r="S15" s="28">
        <v>0</v>
      </c>
      <c r="T15" s="28">
        <v>0</v>
      </c>
      <c r="U15" s="28" t="s">
        <v>110</v>
      </c>
      <c r="V15" s="28">
        <v>58496000</v>
      </c>
      <c r="W15" s="28" t="s">
        <v>110</v>
      </c>
      <c r="X15" s="28">
        <v>0</v>
      </c>
      <c r="Y15" s="28">
        <v>30096000</v>
      </c>
      <c r="Z15" s="28">
        <v>0</v>
      </c>
      <c r="AA15" s="28">
        <v>0</v>
      </c>
      <c r="AB15" s="28">
        <v>37411000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19404000</v>
      </c>
      <c r="AM15" s="28">
        <v>0</v>
      </c>
      <c r="AN15" s="28" t="s">
        <v>128</v>
      </c>
      <c r="AO15" s="28">
        <v>0</v>
      </c>
      <c r="AP15" s="28">
        <v>0</v>
      </c>
      <c r="AQ15" s="28">
        <v>0</v>
      </c>
      <c r="AR15" s="28" t="s">
        <v>110</v>
      </c>
      <c r="AS15" s="28">
        <v>810000</v>
      </c>
      <c r="AT15" s="28">
        <v>0</v>
      </c>
      <c r="AU15" s="28">
        <v>0</v>
      </c>
      <c r="AV15" s="28">
        <v>0</v>
      </c>
      <c r="AW15" s="28">
        <v>0</v>
      </c>
      <c r="AX15" s="28">
        <v>3085000</v>
      </c>
      <c r="AY15" s="28" t="s">
        <v>128</v>
      </c>
      <c r="AZ15" s="28">
        <v>0</v>
      </c>
      <c r="BA15" s="28">
        <v>2255000</v>
      </c>
      <c r="BB15" s="28">
        <v>0</v>
      </c>
      <c r="BC15" s="28">
        <v>0</v>
      </c>
      <c r="BD15" s="28" t="s">
        <v>128</v>
      </c>
      <c r="BE15" s="28" t="s">
        <v>148</v>
      </c>
      <c r="BF15" s="28">
        <v>0</v>
      </c>
      <c r="BG15" s="28">
        <v>0</v>
      </c>
      <c r="BH15" s="28">
        <v>0</v>
      </c>
      <c r="BI15" s="28">
        <v>0</v>
      </c>
      <c r="BJ15" s="28">
        <v>10749000</v>
      </c>
      <c r="BK15" s="28">
        <v>0</v>
      </c>
      <c r="BL15" s="28">
        <v>0</v>
      </c>
      <c r="BM15" s="28">
        <v>0</v>
      </c>
      <c r="BN15" s="28">
        <v>12600000</v>
      </c>
      <c r="BO15" s="28">
        <v>0</v>
      </c>
      <c r="BP15" s="28">
        <v>0</v>
      </c>
      <c r="BQ15" s="28" t="s">
        <v>110</v>
      </c>
      <c r="BR15" s="28" t="s">
        <v>128</v>
      </c>
      <c r="BS15" s="28">
        <v>30837000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2508000</v>
      </c>
      <c r="CF15" s="28">
        <v>0</v>
      </c>
      <c r="CG15" s="28">
        <v>0</v>
      </c>
      <c r="CH15" s="28">
        <v>3891000</v>
      </c>
      <c r="CI15" s="28">
        <v>0</v>
      </c>
      <c r="CJ15" s="28" t="s">
        <v>148</v>
      </c>
      <c r="CK15" s="28">
        <v>0</v>
      </c>
      <c r="CL15" s="28">
        <v>23905000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 t="s">
        <v>110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 t="s">
        <v>110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315000</v>
      </c>
      <c r="DI15" s="28">
        <v>0</v>
      </c>
      <c r="DJ15" s="28">
        <v>0</v>
      </c>
      <c r="DK15" s="28">
        <v>0</v>
      </c>
      <c r="DL15" s="28">
        <v>23780000</v>
      </c>
      <c r="DM15" s="28">
        <v>0</v>
      </c>
      <c r="DN15" s="28">
        <v>0</v>
      </c>
      <c r="DO15" s="28">
        <v>660000</v>
      </c>
      <c r="DP15" s="28">
        <v>0</v>
      </c>
      <c r="DQ15" s="28">
        <v>16434000</v>
      </c>
      <c r="DR15" s="28">
        <v>0</v>
      </c>
      <c r="DS15" s="28">
        <v>0</v>
      </c>
      <c r="DT15" s="28">
        <v>0</v>
      </c>
      <c r="DU15" s="28">
        <v>0</v>
      </c>
      <c r="DV15" s="28">
        <v>1672000</v>
      </c>
      <c r="DW15" s="28">
        <v>0</v>
      </c>
      <c r="DX15" s="28" t="s">
        <v>163</v>
      </c>
      <c r="DY15" s="28">
        <v>27056000</v>
      </c>
      <c r="DZ15" s="28">
        <v>0</v>
      </c>
      <c r="EA15" s="28">
        <v>0</v>
      </c>
      <c r="EB15" s="28">
        <v>0</v>
      </c>
      <c r="EC15" s="28">
        <v>22409000</v>
      </c>
      <c r="ED15" s="28">
        <v>0</v>
      </c>
      <c r="EE15" s="28">
        <v>10031000</v>
      </c>
      <c r="EF15" s="28">
        <v>0</v>
      </c>
      <c r="EG15" s="28">
        <v>1881000</v>
      </c>
      <c r="EH15" s="28">
        <v>3553000</v>
      </c>
      <c r="EI15" s="28">
        <v>0</v>
      </c>
      <c r="EJ15" s="28">
        <v>0</v>
      </c>
      <c r="EK15" s="28">
        <v>13230000</v>
      </c>
      <c r="EL15" s="28">
        <v>0</v>
      </c>
      <c r="EM15" s="28">
        <v>76063000</v>
      </c>
      <c r="EN15" s="28">
        <v>0</v>
      </c>
      <c r="EO15" s="28">
        <v>2508000</v>
      </c>
      <c r="EP15" s="28">
        <v>0</v>
      </c>
      <c r="EQ15" s="28">
        <v>19772000</v>
      </c>
      <c r="ER15" s="28">
        <v>4074000</v>
      </c>
      <c r="ES15" s="28">
        <v>2728000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>
        <v>0</v>
      </c>
      <c r="FC15" s="28">
        <v>15264000</v>
      </c>
      <c r="FD15" s="28">
        <v>0</v>
      </c>
      <c r="FE15" s="28">
        <v>7824000</v>
      </c>
      <c r="FF15" s="28">
        <v>4068000</v>
      </c>
      <c r="FG15" s="28">
        <v>0</v>
      </c>
      <c r="FH15" s="28">
        <v>0</v>
      </c>
      <c r="FI15" s="28">
        <v>0</v>
      </c>
      <c r="FJ15" s="28" t="s">
        <v>110</v>
      </c>
      <c r="FK15" s="28">
        <v>0</v>
      </c>
      <c r="FL15" s="28">
        <v>20584000</v>
      </c>
      <c r="FM15" s="28">
        <v>0</v>
      </c>
      <c r="FN15" s="28">
        <v>0</v>
      </c>
      <c r="FO15" s="28">
        <v>0</v>
      </c>
      <c r="FP15" s="20" t="s">
        <v>149</v>
      </c>
      <c r="FQ15" s="20" t="s">
        <v>149</v>
      </c>
      <c r="FR15" s="20" t="s">
        <v>149</v>
      </c>
      <c r="FS15" s="28">
        <v>4920000</v>
      </c>
      <c r="FT15" s="28">
        <v>0</v>
      </c>
      <c r="FU15" s="28">
        <v>0</v>
      </c>
      <c r="FV15" s="20" t="s">
        <v>149</v>
      </c>
      <c r="FW15" s="28">
        <v>0</v>
      </c>
      <c r="FX15" s="20" t="s">
        <v>149</v>
      </c>
      <c r="FY15" s="20" t="s">
        <v>149</v>
      </c>
      <c r="FZ15" s="28">
        <v>0</v>
      </c>
      <c r="GA15" s="20" t="s">
        <v>149</v>
      </c>
      <c r="GB15" s="20" t="s">
        <v>149</v>
      </c>
      <c r="GC15" s="20" t="s">
        <v>149</v>
      </c>
      <c r="GD15" s="28">
        <v>0</v>
      </c>
      <c r="GE15" s="28" t="s">
        <v>110</v>
      </c>
      <c r="GF15" s="20" t="s">
        <v>149</v>
      </c>
      <c r="GG15" s="28">
        <v>0</v>
      </c>
      <c r="GH15" s="28">
        <v>0</v>
      </c>
      <c r="GI15" s="20" t="s">
        <v>149</v>
      </c>
      <c r="GJ15" s="28">
        <v>0</v>
      </c>
      <c r="GK15" s="28">
        <v>46596000</v>
      </c>
      <c r="GL15" s="28">
        <v>6086000</v>
      </c>
      <c r="GM15" s="28" t="s">
        <v>110</v>
      </c>
      <c r="GN15" s="28">
        <v>0</v>
      </c>
      <c r="GO15" s="28">
        <v>0</v>
      </c>
      <c r="GP15" s="28">
        <v>0</v>
      </c>
      <c r="GQ15" s="28">
        <v>0</v>
      </c>
      <c r="GR15" s="28">
        <v>0</v>
      </c>
      <c r="GS15" s="28">
        <v>0</v>
      </c>
      <c r="GT15" s="28">
        <v>0</v>
      </c>
      <c r="GU15" s="28">
        <v>0</v>
      </c>
      <c r="GV15" s="28">
        <v>0</v>
      </c>
      <c r="GW15" s="28">
        <v>1488000</v>
      </c>
      <c r="GX15" s="28">
        <v>0</v>
      </c>
      <c r="GY15" s="28">
        <v>0</v>
      </c>
      <c r="GZ15" s="28">
        <v>0</v>
      </c>
      <c r="HA15" s="28">
        <v>0</v>
      </c>
      <c r="HB15" s="28">
        <v>0</v>
      </c>
      <c r="HC15" s="28">
        <v>0</v>
      </c>
      <c r="HD15" s="28">
        <v>0</v>
      </c>
      <c r="HE15" s="28">
        <v>0</v>
      </c>
      <c r="HF15" s="28">
        <v>0</v>
      </c>
      <c r="HG15" s="28">
        <v>1528000</v>
      </c>
      <c r="HH15" s="28">
        <v>6656000</v>
      </c>
      <c r="HI15" s="28">
        <v>2508000</v>
      </c>
      <c r="HJ15" s="28">
        <v>0</v>
      </c>
      <c r="HK15" s="28">
        <v>0</v>
      </c>
      <c r="HL15" s="28">
        <v>0</v>
      </c>
      <c r="HM15" s="28">
        <v>0</v>
      </c>
      <c r="HN15" s="28">
        <v>0</v>
      </c>
      <c r="HO15" s="28">
        <v>0</v>
      </c>
      <c r="HP15" s="28">
        <v>1260000</v>
      </c>
      <c r="HQ15" s="28">
        <v>15184000</v>
      </c>
      <c r="HR15" s="28">
        <v>0</v>
      </c>
      <c r="HS15" s="28">
        <v>48777000</v>
      </c>
      <c r="HT15" s="28">
        <v>0</v>
      </c>
      <c r="HU15" s="28">
        <v>0</v>
      </c>
      <c r="HV15" s="28">
        <v>0</v>
      </c>
      <c r="HW15" s="28">
        <v>0</v>
      </c>
      <c r="HX15" s="28" t="s">
        <v>73</v>
      </c>
      <c r="HY15" s="28">
        <v>0</v>
      </c>
      <c r="HZ15" s="28" t="s">
        <v>188</v>
      </c>
      <c r="IA15" s="28">
        <v>0</v>
      </c>
      <c r="IB15" s="28">
        <v>0</v>
      </c>
      <c r="IC15" s="28">
        <v>21091000</v>
      </c>
      <c r="ID15" s="28">
        <v>0</v>
      </c>
      <c r="IE15" s="28">
        <v>0</v>
      </c>
      <c r="IF15" s="28" t="s">
        <v>110</v>
      </c>
      <c r="IG15" s="28">
        <v>2220000</v>
      </c>
      <c r="IH15" s="28">
        <v>0</v>
      </c>
      <c r="II15" s="28">
        <v>0</v>
      </c>
      <c r="IJ15" s="28">
        <v>0</v>
      </c>
      <c r="IK15" s="28">
        <v>34558000</v>
      </c>
      <c r="IL15" s="28">
        <v>1672000</v>
      </c>
      <c r="IM15" s="28">
        <v>0</v>
      </c>
      <c r="IN15" s="28">
        <v>13358000</v>
      </c>
      <c r="IO15" s="28">
        <v>0</v>
      </c>
      <c r="IP15" s="28">
        <v>0</v>
      </c>
      <c r="IQ15" s="28">
        <v>0</v>
      </c>
      <c r="IR15" s="28">
        <v>0</v>
      </c>
      <c r="IS15" s="28">
        <v>0</v>
      </c>
      <c r="IT15" s="28">
        <v>0</v>
      </c>
      <c r="IU15" s="28">
        <v>0</v>
      </c>
    </row>
    <row r="16" spans="1:255" ht="17.25" customHeight="1">
      <c r="A16" s="103"/>
      <c r="B16" s="24" t="s">
        <v>82</v>
      </c>
      <c r="C16" s="21" t="s">
        <v>39</v>
      </c>
      <c r="D16" s="28">
        <v>83336840</v>
      </c>
      <c r="E16" s="28">
        <v>273964480</v>
      </c>
      <c r="F16" s="28">
        <v>5220000</v>
      </c>
      <c r="G16" s="28">
        <v>960000</v>
      </c>
      <c r="H16" s="28">
        <v>0</v>
      </c>
      <c r="I16" s="28"/>
      <c r="J16" s="28">
        <v>165343440</v>
      </c>
      <c r="K16" s="28" t="s">
        <v>110</v>
      </c>
      <c r="L16" s="28">
        <v>44993550</v>
      </c>
      <c r="M16" s="28" t="s">
        <v>110</v>
      </c>
      <c r="N16" s="28" t="s">
        <v>110</v>
      </c>
      <c r="O16" s="28">
        <v>0</v>
      </c>
      <c r="P16" s="28">
        <v>123658560</v>
      </c>
      <c r="Q16" s="28">
        <v>14703950</v>
      </c>
      <c r="R16" s="28">
        <v>0</v>
      </c>
      <c r="S16" s="28">
        <v>0</v>
      </c>
      <c r="T16" s="28">
        <v>129853230</v>
      </c>
      <c r="U16" s="28" t="s">
        <v>110</v>
      </c>
      <c r="V16" s="28">
        <v>229048000</v>
      </c>
      <c r="W16" s="28" t="s">
        <v>110</v>
      </c>
      <c r="X16" s="28">
        <v>25735000</v>
      </c>
      <c r="Y16" s="28">
        <v>36600000</v>
      </c>
      <c r="Z16" s="28">
        <v>0</v>
      </c>
      <c r="AA16" s="28">
        <v>27476170</v>
      </c>
      <c r="AB16" s="28">
        <v>122700000</v>
      </c>
      <c r="AC16" s="28">
        <v>0</v>
      </c>
      <c r="AD16" s="28">
        <v>27266300</v>
      </c>
      <c r="AE16" s="28">
        <v>37881749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105392000</v>
      </c>
      <c r="AM16" s="28">
        <v>0</v>
      </c>
      <c r="AN16" s="28" t="s">
        <v>128</v>
      </c>
      <c r="AO16" s="28">
        <v>31900120</v>
      </c>
      <c r="AP16" s="28">
        <v>0</v>
      </c>
      <c r="AQ16" s="28">
        <v>0</v>
      </c>
      <c r="AR16" s="28" t="s">
        <v>110</v>
      </c>
      <c r="AS16" s="28">
        <v>796994</v>
      </c>
      <c r="AT16" s="28">
        <v>32730270</v>
      </c>
      <c r="AU16" s="28">
        <v>0</v>
      </c>
      <c r="AV16" s="28">
        <v>0</v>
      </c>
      <c r="AW16" s="28">
        <v>0</v>
      </c>
      <c r="AX16" s="28">
        <v>60537230</v>
      </c>
      <c r="AY16" s="28" t="s">
        <v>128</v>
      </c>
      <c r="AZ16" s="28">
        <v>44539380</v>
      </c>
      <c r="BA16" s="28">
        <v>51646000</v>
      </c>
      <c r="BB16" s="28">
        <v>0</v>
      </c>
      <c r="BC16" s="28">
        <v>0</v>
      </c>
      <c r="BD16" s="28" t="s">
        <v>128</v>
      </c>
      <c r="BE16" s="28" t="s">
        <v>148</v>
      </c>
      <c r="BF16" s="28">
        <v>0</v>
      </c>
      <c r="BG16" s="28">
        <v>0</v>
      </c>
      <c r="BH16" s="28">
        <v>0</v>
      </c>
      <c r="BI16" s="28">
        <v>63880320</v>
      </c>
      <c r="BJ16" s="28">
        <v>29825000</v>
      </c>
      <c r="BK16" s="28">
        <v>0</v>
      </c>
      <c r="BL16" s="28">
        <v>0</v>
      </c>
      <c r="BM16" s="28">
        <v>0</v>
      </c>
      <c r="BN16" s="28">
        <v>104925700</v>
      </c>
      <c r="BO16" s="28">
        <v>32389340</v>
      </c>
      <c r="BP16" s="28">
        <v>0</v>
      </c>
      <c r="BQ16" s="28" t="s">
        <v>110</v>
      </c>
      <c r="BR16" s="28" t="s">
        <v>128</v>
      </c>
      <c r="BS16" s="28">
        <v>133914000</v>
      </c>
      <c r="BT16" s="28">
        <v>0</v>
      </c>
      <c r="BU16" s="28">
        <v>0</v>
      </c>
      <c r="BV16" s="28">
        <v>0</v>
      </c>
      <c r="BW16" s="28">
        <v>25988320</v>
      </c>
      <c r="BX16" s="28">
        <v>18002858</v>
      </c>
      <c r="BY16" s="28">
        <v>0</v>
      </c>
      <c r="BZ16" s="28">
        <v>0</v>
      </c>
      <c r="CA16" s="28">
        <v>0</v>
      </c>
      <c r="CB16" s="28">
        <v>0</v>
      </c>
      <c r="CC16" s="28">
        <v>47504860</v>
      </c>
      <c r="CD16" s="28">
        <v>0</v>
      </c>
      <c r="CE16" s="28">
        <v>0</v>
      </c>
      <c r="CF16" s="28">
        <v>0</v>
      </c>
      <c r="CG16" s="28">
        <v>0</v>
      </c>
      <c r="CH16" s="28">
        <v>8201390</v>
      </c>
      <c r="CI16" s="28">
        <v>0</v>
      </c>
      <c r="CJ16" s="28" t="s">
        <v>148</v>
      </c>
      <c r="CK16" s="28">
        <v>0</v>
      </c>
      <c r="CL16" s="28">
        <v>93976310</v>
      </c>
      <c r="CM16" s="28">
        <v>79226140</v>
      </c>
      <c r="CN16" s="28">
        <v>0</v>
      </c>
      <c r="CO16" s="28">
        <v>0</v>
      </c>
      <c r="CP16" s="28">
        <v>0</v>
      </c>
      <c r="CQ16" s="28">
        <v>24050380</v>
      </c>
      <c r="CR16" s="28" t="s">
        <v>110</v>
      </c>
      <c r="CS16" s="28">
        <v>18171220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 t="s">
        <v>110</v>
      </c>
      <c r="DA16" s="28">
        <v>1000000</v>
      </c>
      <c r="DB16" s="28">
        <v>193977528</v>
      </c>
      <c r="DC16" s="28">
        <v>0</v>
      </c>
      <c r="DD16" s="28">
        <v>0</v>
      </c>
      <c r="DE16" s="28">
        <v>0</v>
      </c>
      <c r="DF16" s="28">
        <v>0</v>
      </c>
      <c r="DG16" s="28">
        <v>0</v>
      </c>
      <c r="DH16" s="28">
        <v>0</v>
      </c>
      <c r="DI16" s="28">
        <v>10436330</v>
      </c>
      <c r="DJ16" s="28">
        <v>81305401</v>
      </c>
      <c r="DK16" s="28">
        <v>0</v>
      </c>
      <c r="DL16" s="28">
        <v>158835000</v>
      </c>
      <c r="DM16" s="28">
        <v>0</v>
      </c>
      <c r="DN16" s="28">
        <v>32400000</v>
      </c>
      <c r="DO16" s="28">
        <v>5727400</v>
      </c>
      <c r="DP16" s="28">
        <v>0</v>
      </c>
      <c r="DQ16" s="28">
        <v>69065800</v>
      </c>
      <c r="DR16" s="28">
        <v>0</v>
      </c>
      <c r="DS16" s="28">
        <v>0</v>
      </c>
      <c r="DT16" s="28">
        <v>45540000</v>
      </c>
      <c r="DU16" s="28">
        <v>15740780</v>
      </c>
      <c r="DV16" s="28">
        <v>540000</v>
      </c>
      <c r="DW16" s="28">
        <v>0</v>
      </c>
      <c r="DX16" s="28" t="s">
        <v>163</v>
      </c>
      <c r="DY16" s="28">
        <v>205243980</v>
      </c>
      <c r="DZ16" s="28">
        <v>51090140</v>
      </c>
      <c r="EA16" s="28">
        <v>5870000</v>
      </c>
      <c r="EB16" s="28">
        <v>0</v>
      </c>
      <c r="EC16" s="28">
        <v>178841530</v>
      </c>
      <c r="ED16" s="28">
        <v>0</v>
      </c>
      <c r="EE16" s="28">
        <v>31968000</v>
      </c>
      <c r="EF16" s="28">
        <v>14170630</v>
      </c>
      <c r="EG16" s="28">
        <v>35085790</v>
      </c>
      <c r="EH16" s="28">
        <v>3000000</v>
      </c>
      <c r="EI16" s="28">
        <v>0</v>
      </c>
      <c r="EJ16" s="28">
        <v>127804150</v>
      </c>
      <c r="EK16" s="28">
        <v>60660000</v>
      </c>
      <c r="EL16" s="28">
        <v>0</v>
      </c>
      <c r="EM16" s="28">
        <v>37347740</v>
      </c>
      <c r="EN16" s="28">
        <v>81674748</v>
      </c>
      <c r="EO16" s="28">
        <v>223183880</v>
      </c>
      <c r="EP16" s="28">
        <v>175703230</v>
      </c>
      <c r="EQ16" s="28">
        <v>114346260</v>
      </c>
      <c r="ER16" s="28">
        <v>189256790</v>
      </c>
      <c r="ES16" s="28">
        <v>79259190</v>
      </c>
      <c r="ET16" s="28">
        <v>0</v>
      </c>
      <c r="EU16" s="28">
        <v>0</v>
      </c>
      <c r="EV16" s="28">
        <v>0</v>
      </c>
      <c r="EW16" s="28">
        <v>0</v>
      </c>
      <c r="EX16" s="28">
        <v>25033890</v>
      </c>
      <c r="EY16" s="28">
        <v>0</v>
      </c>
      <c r="EZ16" s="28">
        <v>0</v>
      </c>
      <c r="FA16" s="28">
        <v>0</v>
      </c>
      <c r="FB16" s="28">
        <v>0</v>
      </c>
      <c r="FC16" s="28">
        <v>57982000</v>
      </c>
      <c r="FD16" s="28">
        <v>0</v>
      </c>
      <c r="FE16" s="28">
        <v>16349000</v>
      </c>
      <c r="FF16" s="28">
        <v>7550980</v>
      </c>
      <c r="FG16" s="28">
        <v>0</v>
      </c>
      <c r="FH16" s="28">
        <v>0</v>
      </c>
      <c r="FI16" s="28">
        <v>25605150</v>
      </c>
      <c r="FJ16" s="28" t="s">
        <v>110</v>
      </c>
      <c r="FK16" s="28">
        <v>5259800</v>
      </c>
      <c r="FL16" s="28">
        <v>130584838</v>
      </c>
      <c r="FM16" s="28">
        <v>0</v>
      </c>
      <c r="FN16" s="28">
        <v>0</v>
      </c>
      <c r="FO16" s="28">
        <v>0</v>
      </c>
      <c r="FP16" s="20" t="s">
        <v>149</v>
      </c>
      <c r="FQ16" s="20" t="s">
        <v>149</v>
      </c>
      <c r="FR16" s="20" t="s">
        <v>149</v>
      </c>
      <c r="FS16" s="28">
        <v>35400000</v>
      </c>
      <c r="FT16" s="28">
        <v>0</v>
      </c>
      <c r="FU16" s="28">
        <v>0</v>
      </c>
      <c r="FV16" s="20" t="s">
        <v>149</v>
      </c>
      <c r="FW16" s="28">
        <v>0</v>
      </c>
      <c r="FX16" s="20" t="s">
        <v>149</v>
      </c>
      <c r="FY16" s="20" t="s">
        <v>149</v>
      </c>
      <c r="FZ16" s="28">
        <v>0</v>
      </c>
      <c r="GA16" s="20" t="s">
        <v>149</v>
      </c>
      <c r="GB16" s="20" t="s">
        <v>149</v>
      </c>
      <c r="GC16" s="20" t="s">
        <v>149</v>
      </c>
      <c r="GD16" s="28">
        <v>0</v>
      </c>
      <c r="GE16" s="28" t="s">
        <v>110</v>
      </c>
      <c r="GF16" s="20" t="s">
        <v>149</v>
      </c>
      <c r="GG16" s="28">
        <v>0</v>
      </c>
      <c r="GH16" s="28">
        <v>0</v>
      </c>
      <c r="GI16" s="20" t="s">
        <v>149</v>
      </c>
      <c r="GJ16" s="28">
        <v>0</v>
      </c>
      <c r="GK16" s="28">
        <v>68440000</v>
      </c>
      <c r="GL16" s="28">
        <v>40199000</v>
      </c>
      <c r="GM16" s="28" t="s">
        <v>110</v>
      </c>
      <c r="GN16" s="28">
        <v>0</v>
      </c>
      <c r="GO16" s="28">
        <v>0</v>
      </c>
      <c r="GP16" s="28">
        <v>0</v>
      </c>
      <c r="GQ16" s="28">
        <v>0</v>
      </c>
      <c r="GR16" s="28">
        <v>0</v>
      </c>
      <c r="GS16" s="28">
        <v>0</v>
      </c>
      <c r="GT16" s="28">
        <v>0</v>
      </c>
      <c r="GU16" s="28">
        <v>0</v>
      </c>
      <c r="GV16" s="28">
        <v>0</v>
      </c>
      <c r="GW16" s="28">
        <v>108456010</v>
      </c>
      <c r="GX16" s="28">
        <v>0</v>
      </c>
      <c r="GY16" s="28">
        <v>0</v>
      </c>
      <c r="GZ16" s="28">
        <v>0</v>
      </c>
      <c r="HA16" s="28">
        <v>0</v>
      </c>
      <c r="HB16" s="28">
        <v>0</v>
      </c>
      <c r="HC16" s="28">
        <v>0</v>
      </c>
      <c r="HD16" s="28">
        <v>0</v>
      </c>
      <c r="HE16" s="28">
        <v>0</v>
      </c>
      <c r="HF16" s="28">
        <v>0</v>
      </c>
      <c r="HG16" s="28">
        <v>70976810</v>
      </c>
      <c r="HH16" s="28">
        <v>9434530</v>
      </c>
      <c r="HI16" s="28">
        <v>11844100</v>
      </c>
      <c r="HJ16" s="28">
        <v>0</v>
      </c>
      <c r="HK16" s="28">
        <v>0</v>
      </c>
      <c r="HL16" s="28">
        <v>0</v>
      </c>
      <c r="HM16" s="28">
        <v>0</v>
      </c>
      <c r="HN16" s="28">
        <v>0</v>
      </c>
      <c r="HO16" s="28">
        <v>0</v>
      </c>
      <c r="HP16" s="28">
        <v>83964400</v>
      </c>
      <c r="HQ16" s="28">
        <v>118764460</v>
      </c>
      <c r="HR16" s="28">
        <v>17249370</v>
      </c>
      <c r="HS16" s="28">
        <v>69890000</v>
      </c>
      <c r="HT16" s="28">
        <v>0</v>
      </c>
      <c r="HU16" s="28">
        <v>102658030</v>
      </c>
      <c r="HV16" s="28">
        <v>0</v>
      </c>
      <c r="HW16" s="28">
        <v>14995100</v>
      </c>
      <c r="HX16" s="28" t="s">
        <v>73</v>
      </c>
      <c r="HY16" s="28">
        <v>245749530</v>
      </c>
      <c r="HZ16" s="28" t="s">
        <v>188</v>
      </c>
      <c r="IA16" s="28">
        <v>77820775</v>
      </c>
      <c r="IB16" s="28">
        <v>0</v>
      </c>
      <c r="IC16" s="28">
        <v>21514030</v>
      </c>
      <c r="ID16" s="28">
        <v>18894710</v>
      </c>
      <c r="IE16" s="28">
        <v>23944540</v>
      </c>
      <c r="IF16" s="28" t="s">
        <v>110</v>
      </c>
      <c r="IG16" s="28">
        <v>13658470</v>
      </c>
      <c r="IH16" s="28">
        <v>0</v>
      </c>
      <c r="II16" s="28">
        <v>0</v>
      </c>
      <c r="IJ16" s="28">
        <v>0</v>
      </c>
      <c r="IK16" s="28">
        <v>150166000</v>
      </c>
      <c r="IL16" s="28">
        <v>40470660</v>
      </c>
      <c r="IM16" s="28">
        <v>0</v>
      </c>
      <c r="IN16" s="28">
        <v>18900000</v>
      </c>
      <c r="IO16" s="28">
        <v>0</v>
      </c>
      <c r="IP16" s="28">
        <v>20662540</v>
      </c>
      <c r="IQ16" s="28">
        <v>0</v>
      </c>
      <c r="IR16" s="28">
        <v>0</v>
      </c>
      <c r="IS16" s="28">
        <v>2040000</v>
      </c>
      <c r="IT16" s="28">
        <v>0</v>
      </c>
      <c r="IU16" s="28">
        <v>45909510</v>
      </c>
    </row>
    <row r="17" spans="1:255" ht="17.25" customHeight="1">
      <c r="A17" s="103"/>
      <c r="B17" s="24" t="s">
        <v>224</v>
      </c>
      <c r="C17" s="19" t="s">
        <v>41</v>
      </c>
      <c r="D17" s="28">
        <v>0</v>
      </c>
      <c r="E17" s="28">
        <v>0</v>
      </c>
      <c r="F17" s="28">
        <v>0</v>
      </c>
      <c r="G17" s="28">
        <v>0</v>
      </c>
      <c r="H17" s="28">
        <v>136368</v>
      </c>
      <c r="I17" s="28">
        <v>0</v>
      </c>
      <c r="J17" s="28">
        <v>0</v>
      </c>
      <c r="K17" s="28" t="s">
        <v>110</v>
      </c>
      <c r="L17" s="28">
        <v>0</v>
      </c>
      <c r="M17" s="28" t="s">
        <v>110</v>
      </c>
      <c r="N17" s="28" t="s">
        <v>110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 t="s">
        <v>110</v>
      </c>
      <c r="V17" s="28">
        <v>0</v>
      </c>
      <c r="W17" s="28" t="s">
        <v>110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1657899096</v>
      </c>
      <c r="AF17" s="28">
        <v>21504539</v>
      </c>
      <c r="AG17" s="28">
        <v>0</v>
      </c>
      <c r="AH17" s="28">
        <v>0</v>
      </c>
      <c r="AI17" s="28">
        <v>158882606</v>
      </c>
      <c r="AJ17" s="28">
        <v>0</v>
      </c>
      <c r="AK17" s="28">
        <v>0</v>
      </c>
      <c r="AL17" s="28">
        <v>0</v>
      </c>
      <c r="AM17" s="28">
        <v>0</v>
      </c>
      <c r="AN17" s="28" t="s">
        <v>128</v>
      </c>
      <c r="AO17" s="28">
        <v>0</v>
      </c>
      <c r="AP17" s="28">
        <v>0</v>
      </c>
      <c r="AQ17" s="28">
        <v>0</v>
      </c>
      <c r="AR17" s="28" t="s">
        <v>110</v>
      </c>
      <c r="AS17" s="28">
        <v>194625800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 t="s">
        <v>128</v>
      </c>
      <c r="AZ17" s="28">
        <v>11923155</v>
      </c>
      <c r="BA17" s="28">
        <v>0</v>
      </c>
      <c r="BB17" s="28">
        <v>0</v>
      </c>
      <c r="BC17" s="28">
        <v>0</v>
      </c>
      <c r="BD17" s="28" t="s">
        <v>128</v>
      </c>
      <c r="BE17" s="28" t="s">
        <v>148</v>
      </c>
      <c r="BF17" s="28">
        <v>0</v>
      </c>
      <c r="BG17" s="28">
        <v>127064032</v>
      </c>
      <c r="BH17" s="28">
        <v>0</v>
      </c>
      <c r="BI17" s="28">
        <v>0</v>
      </c>
      <c r="BJ17" s="28">
        <v>0</v>
      </c>
      <c r="BK17" s="28">
        <v>0</v>
      </c>
      <c r="BL17" s="28">
        <v>3104315</v>
      </c>
      <c r="BM17" s="28">
        <v>0</v>
      </c>
      <c r="BN17" s="28">
        <v>0</v>
      </c>
      <c r="BO17" s="28">
        <v>0</v>
      </c>
      <c r="BP17" s="28">
        <v>0</v>
      </c>
      <c r="BQ17" s="28" t="s">
        <v>110</v>
      </c>
      <c r="BR17" s="28" t="s">
        <v>128</v>
      </c>
      <c r="BS17" s="28">
        <v>62034666</v>
      </c>
      <c r="BT17" s="28">
        <v>9090664</v>
      </c>
      <c r="BU17" s="28">
        <v>8805828</v>
      </c>
      <c r="BV17" s="28">
        <v>39565922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70105193</v>
      </c>
      <c r="CD17" s="28">
        <v>0</v>
      </c>
      <c r="CE17" s="28">
        <v>189268740</v>
      </c>
      <c r="CF17" s="28">
        <v>0</v>
      </c>
      <c r="CG17" s="28">
        <v>0</v>
      </c>
      <c r="CH17" s="28">
        <v>0</v>
      </c>
      <c r="CI17" s="28">
        <v>0</v>
      </c>
      <c r="CJ17" s="28" t="s">
        <v>148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8" t="s">
        <v>110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28">
        <v>0</v>
      </c>
      <c r="CZ17" s="28" t="s">
        <v>110</v>
      </c>
      <c r="DA17" s="28">
        <v>0</v>
      </c>
      <c r="DB17" s="28">
        <v>0</v>
      </c>
      <c r="DC17" s="28">
        <v>0</v>
      </c>
      <c r="DD17" s="28">
        <v>0</v>
      </c>
      <c r="DE17" s="28">
        <v>0</v>
      </c>
      <c r="DF17" s="28">
        <v>0</v>
      </c>
      <c r="DG17" s="28">
        <v>0</v>
      </c>
      <c r="DH17" s="28">
        <v>0</v>
      </c>
      <c r="DI17" s="28">
        <v>0</v>
      </c>
      <c r="DJ17" s="28">
        <v>0</v>
      </c>
      <c r="DK17" s="28">
        <v>0</v>
      </c>
      <c r="DL17" s="28">
        <v>0</v>
      </c>
      <c r="DM17" s="28">
        <v>0</v>
      </c>
      <c r="DN17" s="28">
        <v>0</v>
      </c>
      <c r="DO17" s="28">
        <v>0</v>
      </c>
      <c r="DP17" s="28">
        <v>0</v>
      </c>
      <c r="DQ17" s="28">
        <v>0</v>
      </c>
      <c r="DR17" s="28">
        <v>171713064</v>
      </c>
      <c r="DS17" s="28">
        <v>0</v>
      </c>
      <c r="DT17" s="28">
        <v>-20048840</v>
      </c>
      <c r="DU17" s="28">
        <v>0</v>
      </c>
      <c r="DV17" s="28">
        <v>0</v>
      </c>
      <c r="DW17" s="28">
        <v>0</v>
      </c>
      <c r="DX17" s="28" t="s">
        <v>163</v>
      </c>
      <c r="DY17" s="28">
        <v>0</v>
      </c>
      <c r="DZ17" s="28">
        <v>0</v>
      </c>
      <c r="EA17" s="28">
        <v>0</v>
      </c>
      <c r="EB17" s="28">
        <v>0</v>
      </c>
      <c r="EC17" s="28">
        <v>0</v>
      </c>
      <c r="ED17" s="28">
        <v>0</v>
      </c>
      <c r="EE17" s="28">
        <v>0</v>
      </c>
      <c r="EF17" s="28">
        <v>-125662958</v>
      </c>
      <c r="EG17" s="28">
        <v>0</v>
      </c>
      <c r="EH17" s="28">
        <v>0</v>
      </c>
      <c r="EI17" s="28">
        <v>0</v>
      </c>
      <c r="EJ17" s="28">
        <v>0</v>
      </c>
      <c r="EK17" s="28">
        <v>0</v>
      </c>
      <c r="EL17" s="28">
        <v>90837616</v>
      </c>
      <c r="EM17" s="28">
        <v>0</v>
      </c>
      <c r="EN17" s="28">
        <v>122703019</v>
      </c>
      <c r="EO17" s="28">
        <v>0</v>
      </c>
      <c r="EP17" s="28">
        <v>0</v>
      </c>
      <c r="EQ17" s="28">
        <v>0</v>
      </c>
      <c r="ER17" s="28">
        <v>0</v>
      </c>
      <c r="ES17" s="28">
        <v>0</v>
      </c>
      <c r="ET17" s="28">
        <v>0</v>
      </c>
      <c r="EU17" s="28">
        <v>0</v>
      </c>
      <c r="EV17" s="28">
        <v>0</v>
      </c>
      <c r="EW17" s="28">
        <v>0</v>
      </c>
      <c r="EX17" s="28">
        <v>0</v>
      </c>
      <c r="EY17" s="28">
        <v>0</v>
      </c>
      <c r="EZ17" s="28">
        <v>0</v>
      </c>
      <c r="FA17" s="28">
        <v>0</v>
      </c>
      <c r="FB17" s="28">
        <v>0</v>
      </c>
      <c r="FC17" s="28">
        <v>0</v>
      </c>
      <c r="FD17" s="28">
        <v>681666152</v>
      </c>
      <c r="FE17" s="28">
        <v>155066850</v>
      </c>
      <c r="FF17" s="28">
        <v>39539685</v>
      </c>
      <c r="FG17" s="28">
        <v>0</v>
      </c>
      <c r="FH17" s="28">
        <v>12054810</v>
      </c>
      <c r="FI17" s="28">
        <v>0</v>
      </c>
      <c r="FJ17" s="28" t="s">
        <v>110</v>
      </c>
      <c r="FK17" s="28">
        <v>0</v>
      </c>
      <c r="FL17" s="28">
        <v>0</v>
      </c>
      <c r="FM17" s="28">
        <v>0</v>
      </c>
      <c r="FN17" s="28">
        <v>0</v>
      </c>
      <c r="FO17" s="28">
        <v>145006460</v>
      </c>
      <c r="FP17" s="20" t="s">
        <v>149</v>
      </c>
      <c r="FQ17" s="20" t="s">
        <v>149</v>
      </c>
      <c r="FR17" s="20" t="s">
        <v>149</v>
      </c>
      <c r="FS17" s="28">
        <v>0</v>
      </c>
      <c r="FT17" s="28">
        <v>0</v>
      </c>
      <c r="FU17" s="28">
        <v>7046600</v>
      </c>
      <c r="FV17" s="20" t="s">
        <v>149</v>
      </c>
      <c r="FW17" s="28">
        <v>0</v>
      </c>
      <c r="FX17" s="20" t="s">
        <v>149</v>
      </c>
      <c r="FY17" s="20" t="s">
        <v>149</v>
      </c>
      <c r="FZ17" s="28">
        <v>0</v>
      </c>
      <c r="GA17" s="20" t="s">
        <v>149</v>
      </c>
      <c r="GB17" s="20" t="s">
        <v>149</v>
      </c>
      <c r="GC17" s="20" t="s">
        <v>149</v>
      </c>
      <c r="GD17" s="28">
        <v>0</v>
      </c>
      <c r="GE17" s="28" t="s">
        <v>110</v>
      </c>
      <c r="GF17" s="20" t="s">
        <v>149</v>
      </c>
      <c r="GG17" s="28">
        <v>129283989</v>
      </c>
      <c r="GH17" s="28">
        <v>376549280</v>
      </c>
      <c r="GI17" s="20" t="s">
        <v>149</v>
      </c>
      <c r="GJ17" s="28">
        <v>0</v>
      </c>
      <c r="GK17" s="28">
        <v>0</v>
      </c>
      <c r="GL17" s="28">
        <v>87397901</v>
      </c>
      <c r="GM17" s="28" t="s">
        <v>110</v>
      </c>
      <c r="GN17" s="28">
        <v>0</v>
      </c>
      <c r="GO17" s="28">
        <v>0</v>
      </c>
      <c r="GP17" s="28">
        <v>0</v>
      </c>
      <c r="GQ17" s="28">
        <v>2028071115</v>
      </c>
      <c r="GR17" s="28">
        <v>0</v>
      </c>
      <c r="GS17" s="28">
        <v>0</v>
      </c>
      <c r="GT17" s="28">
        <v>0</v>
      </c>
      <c r="GU17" s="28">
        <v>0</v>
      </c>
      <c r="GV17" s="28">
        <v>0</v>
      </c>
      <c r="GW17" s="28">
        <v>0</v>
      </c>
      <c r="GX17" s="28">
        <v>59672214</v>
      </c>
      <c r="GY17" s="28">
        <v>0</v>
      </c>
      <c r="GZ17" s="28">
        <v>0</v>
      </c>
      <c r="HA17" s="28">
        <v>0</v>
      </c>
      <c r="HB17" s="28">
        <v>590105127</v>
      </c>
      <c r="HC17" s="28">
        <v>0</v>
      </c>
      <c r="HD17" s="28">
        <v>0</v>
      </c>
      <c r="HE17" s="28">
        <v>0</v>
      </c>
      <c r="HF17" s="28">
        <v>0</v>
      </c>
      <c r="HG17" s="28">
        <v>0</v>
      </c>
      <c r="HH17" s="28">
        <v>0</v>
      </c>
      <c r="HI17" s="28">
        <v>0</v>
      </c>
      <c r="HJ17" s="28">
        <v>0</v>
      </c>
      <c r="HK17" s="28">
        <v>0</v>
      </c>
      <c r="HL17" s="28">
        <v>0</v>
      </c>
      <c r="HM17" s="28">
        <v>0</v>
      </c>
      <c r="HN17" s="28">
        <v>0</v>
      </c>
      <c r="HO17" s="28">
        <v>0</v>
      </c>
      <c r="HP17" s="28">
        <v>0</v>
      </c>
      <c r="HQ17" s="28">
        <v>89343260</v>
      </c>
      <c r="HR17" s="28">
        <v>0</v>
      </c>
      <c r="HS17" s="28">
        <v>0</v>
      </c>
      <c r="HT17" s="28">
        <v>1048457</v>
      </c>
      <c r="HU17" s="28">
        <v>0</v>
      </c>
      <c r="HV17" s="28">
        <v>63360720</v>
      </c>
      <c r="HW17" s="28">
        <v>0</v>
      </c>
      <c r="HX17" s="28">
        <v>0</v>
      </c>
      <c r="HY17" s="28">
        <v>0</v>
      </c>
      <c r="HZ17" s="28" t="s">
        <v>188</v>
      </c>
      <c r="IA17" s="28">
        <v>-367869089</v>
      </c>
      <c r="IB17" s="28">
        <v>0</v>
      </c>
      <c r="IC17" s="28">
        <v>0</v>
      </c>
      <c r="ID17" s="28">
        <v>0</v>
      </c>
      <c r="IE17" s="28">
        <v>0</v>
      </c>
      <c r="IF17" s="28" t="s">
        <v>110</v>
      </c>
      <c r="IG17" s="28">
        <v>0</v>
      </c>
      <c r="IH17" s="28">
        <v>0</v>
      </c>
      <c r="II17" s="28">
        <v>123409391</v>
      </c>
      <c r="IJ17" s="28">
        <v>0</v>
      </c>
      <c r="IK17" s="28">
        <v>0</v>
      </c>
      <c r="IL17" s="28">
        <v>0</v>
      </c>
      <c r="IM17" s="28">
        <v>0</v>
      </c>
      <c r="IN17" s="28">
        <v>0</v>
      </c>
      <c r="IO17" s="28">
        <v>3081129</v>
      </c>
      <c r="IP17" s="28">
        <v>31699087</v>
      </c>
      <c r="IQ17" s="28">
        <v>0</v>
      </c>
      <c r="IR17" s="28">
        <v>0</v>
      </c>
      <c r="IS17" s="28">
        <v>0</v>
      </c>
      <c r="IT17" s="28">
        <v>160042774</v>
      </c>
      <c r="IU17" s="28">
        <v>0</v>
      </c>
    </row>
    <row r="18" spans="1:255" ht="17.25" customHeight="1">
      <c r="A18" s="104"/>
      <c r="B18" s="24" t="s">
        <v>225</v>
      </c>
      <c r="C18" s="37" t="s">
        <v>206</v>
      </c>
      <c r="D18" s="38">
        <f>IF(D17&lt;0,0,D17)</f>
        <v>0</v>
      </c>
      <c r="E18" s="38">
        <f t="shared" ref="E18:BP18" si="8">IF(E17&lt;0,0,E17)</f>
        <v>0</v>
      </c>
      <c r="F18" s="38">
        <f t="shared" si="8"/>
        <v>0</v>
      </c>
      <c r="G18" s="38">
        <f t="shared" si="8"/>
        <v>0</v>
      </c>
      <c r="H18" s="38">
        <f t="shared" si="8"/>
        <v>136368</v>
      </c>
      <c r="I18" s="38">
        <f t="shared" si="8"/>
        <v>0</v>
      </c>
      <c r="J18" s="38">
        <f t="shared" si="8"/>
        <v>0</v>
      </c>
      <c r="K18" s="38" t="str">
        <f t="shared" si="8"/>
        <v>협약 종료</v>
      </c>
      <c r="L18" s="38">
        <f t="shared" si="8"/>
        <v>0</v>
      </c>
      <c r="M18" s="38" t="str">
        <f t="shared" si="8"/>
        <v>협약 종료</v>
      </c>
      <c r="N18" s="38" t="str">
        <f t="shared" si="8"/>
        <v>협약 종료</v>
      </c>
      <c r="O18" s="38">
        <f t="shared" si="8"/>
        <v>0</v>
      </c>
      <c r="P18" s="38">
        <f t="shared" si="8"/>
        <v>0</v>
      </c>
      <c r="Q18" s="38">
        <f t="shared" si="8"/>
        <v>0</v>
      </c>
      <c r="R18" s="38">
        <f t="shared" si="8"/>
        <v>0</v>
      </c>
      <c r="S18" s="38">
        <f t="shared" si="8"/>
        <v>0</v>
      </c>
      <c r="T18" s="38">
        <f t="shared" si="8"/>
        <v>0</v>
      </c>
      <c r="U18" s="38" t="str">
        <f t="shared" si="8"/>
        <v>협약 종료</v>
      </c>
      <c r="V18" s="38">
        <f t="shared" si="8"/>
        <v>0</v>
      </c>
      <c r="W18" s="38" t="str">
        <f t="shared" si="8"/>
        <v>협약 종료</v>
      </c>
      <c r="X18" s="38">
        <f t="shared" si="8"/>
        <v>0</v>
      </c>
      <c r="Y18" s="38">
        <f t="shared" si="8"/>
        <v>0</v>
      </c>
      <c r="Z18" s="38">
        <f t="shared" si="8"/>
        <v>0</v>
      </c>
      <c r="AA18" s="38">
        <f t="shared" si="8"/>
        <v>0</v>
      </c>
      <c r="AB18" s="38">
        <f t="shared" si="8"/>
        <v>0</v>
      </c>
      <c r="AC18" s="38">
        <f t="shared" si="8"/>
        <v>0</v>
      </c>
      <c r="AD18" s="38">
        <f t="shared" si="8"/>
        <v>0</v>
      </c>
      <c r="AE18" s="38">
        <f t="shared" si="8"/>
        <v>1657899096</v>
      </c>
      <c r="AF18" s="38">
        <f t="shared" si="8"/>
        <v>21504539</v>
      </c>
      <c r="AG18" s="38">
        <f t="shared" si="8"/>
        <v>0</v>
      </c>
      <c r="AH18" s="38">
        <f t="shared" si="8"/>
        <v>0</v>
      </c>
      <c r="AI18" s="38">
        <f t="shared" si="8"/>
        <v>158882606</v>
      </c>
      <c r="AJ18" s="38">
        <f t="shared" si="8"/>
        <v>0</v>
      </c>
      <c r="AK18" s="38">
        <f t="shared" si="8"/>
        <v>0</v>
      </c>
      <c r="AL18" s="38">
        <f t="shared" si="8"/>
        <v>0</v>
      </c>
      <c r="AM18" s="38">
        <f t="shared" si="8"/>
        <v>0</v>
      </c>
      <c r="AN18" s="38" t="str">
        <f t="shared" si="8"/>
        <v>협약 해지</v>
      </c>
      <c r="AO18" s="38">
        <f t="shared" si="8"/>
        <v>0</v>
      </c>
      <c r="AP18" s="38">
        <f t="shared" si="8"/>
        <v>0</v>
      </c>
      <c r="AQ18" s="38">
        <f t="shared" si="8"/>
        <v>0</v>
      </c>
      <c r="AR18" s="38" t="str">
        <f t="shared" si="8"/>
        <v>협약 종료</v>
      </c>
      <c r="AS18" s="38">
        <f t="shared" si="8"/>
        <v>194625800</v>
      </c>
      <c r="AT18" s="38">
        <f t="shared" si="8"/>
        <v>0</v>
      </c>
      <c r="AU18" s="38">
        <f t="shared" si="8"/>
        <v>0</v>
      </c>
      <c r="AV18" s="38">
        <f t="shared" si="8"/>
        <v>0</v>
      </c>
      <c r="AW18" s="38">
        <f t="shared" si="8"/>
        <v>0</v>
      </c>
      <c r="AX18" s="38">
        <f t="shared" si="8"/>
        <v>0</v>
      </c>
      <c r="AY18" s="38" t="str">
        <f t="shared" si="8"/>
        <v>협약 해지</v>
      </c>
      <c r="AZ18" s="38">
        <f t="shared" si="8"/>
        <v>11923155</v>
      </c>
      <c r="BA18" s="38">
        <f t="shared" si="8"/>
        <v>0</v>
      </c>
      <c r="BB18" s="38">
        <f t="shared" si="8"/>
        <v>0</v>
      </c>
      <c r="BC18" s="38">
        <f t="shared" si="8"/>
        <v>0</v>
      </c>
      <c r="BD18" s="38" t="str">
        <f t="shared" si="8"/>
        <v>협약 해지</v>
      </c>
      <c r="BE18" s="38" t="str">
        <f t="shared" si="8"/>
        <v>측정 제외</v>
      </c>
      <c r="BF18" s="38">
        <f t="shared" si="8"/>
        <v>0</v>
      </c>
      <c r="BG18" s="38">
        <f t="shared" si="8"/>
        <v>127064032</v>
      </c>
      <c r="BH18" s="38">
        <f t="shared" si="8"/>
        <v>0</v>
      </c>
      <c r="BI18" s="38">
        <f t="shared" si="8"/>
        <v>0</v>
      </c>
      <c r="BJ18" s="38">
        <f t="shared" si="8"/>
        <v>0</v>
      </c>
      <c r="BK18" s="38">
        <f t="shared" si="8"/>
        <v>0</v>
      </c>
      <c r="BL18" s="38">
        <f t="shared" si="8"/>
        <v>3104315</v>
      </c>
      <c r="BM18" s="38">
        <f t="shared" si="8"/>
        <v>0</v>
      </c>
      <c r="BN18" s="38">
        <f t="shared" si="8"/>
        <v>0</v>
      </c>
      <c r="BO18" s="38">
        <f t="shared" si="8"/>
        <v>0</v>
      </c>
      <c r="BP18" s="38">
        <f t="shared" si="8"/>
        <v>0</v>
      </c>
      <c r="BQ18" s="38" t="str">
        <f t="shared" ref="BQ18:EB18" si="9">IF(BQ17&lt;0,0,BQ17)</f>
        <v>협약 종료</v>
      </c>
      <c r="BR18" s="38" t="str">
        <f t="shared" si="9"/>
        <v>협약 해지</v>
      </c>
      <c r="BS18" s="38">
        <f t="shared" si="9"/>
        <v>62034666</v>
      </c>
      <c r="BT18" s="38">
        <f t="shared" si="9"/>
        <v>9090664</v>
      </c>
      <c r="BU18" s="38">
        <f t="shared" si="9"/>
        <v>8805828</v>
      </c>
      <c r="BV18" s="38">
        <f t="shared" si="9"/>
        <v>39565922</v>
      </c>
      <c r="BW18" s="38">
        <f t="shared" si="9"/>
        <v>0</v>
      </c>
      <c r="BX18" s="38">
        <f t="shared" si="9"/>
        <v>0</v>
      </c>
      <c r="BY18" s="38">
        <f t="shared" si="9"/>
        <v>0</v>
      </c>
      <c r="BZ18" s="38">
        <f t="shared" si="9"/>
        <v>0</v>
      </c>
      <c r="CA18" s="38">
        <f t="shared" si="9"/>
        <v>0</v>
      </c>
      <c r="CB18" s="38">
        <f t="shared" si="9"/>
        <v>0</v>
      </c>
      <c r="CC18" s="38">
        <f t="shared" si="9"/>
        <v>70105193</v>
      </c>
      <c r="CD18" s="38">
        <f t="shared" si="9"/>
        <v>0</v>
      </c>
      <c r="CE18" s="38">
        <f t="shared" si="9"/>
        <v>189268740</v>
      </c>
      <c r="CF18" s="38">
        <f t="shared" si="9"/>
        <v>0</v>
      </c>
      <c r="CG18" s="38">
        <f t="shared" si="9"/>
        <v>0</v>
      </c>
      <c r="CH18" s="38">
        <f t="shared" si="9"/>
        <v>0</v>
      </c>
      <c r="CI18" s="38">
        <f t="shared" si="9"/>
        <v>0</v>
      </c>
      <c r="CJ18" s="38" t="str">
        <f t="shared" si="9"/>
        <v>측정 제외</v>
      </c>
      <c r="CK18" s="38">
        <f t="shared" si="9"/>
        <v>0</v>
      </c>
      <c r="CL18" s="38">
        <f t="shared" si="9"/>
        <v>0</v>
      </c>
      <c r="CM18" s="38">
        <f t="shared" si="9"/>
        <v>0</v>
      </c>
      <c r="CN18" s="38">
        <f t="shared" si="9"/>
        <v>0</v>
      </c>
      <c r="CO18" s="38">
        <f t="shared" si="9"/>
        <v>0</v>
      </c>
      <c r="CP18" s="38">
        <f t="shared" si="9"/>
        <v>0</v>
      </c>
      <c r="CQ18" s="38">
        <f t="shared" si="9"/>
        <v>0</v>
      </c>
      <c r="CR18" s="38" t="str">
        <f t="shared" si="9"/>
        <v>협약 종료</v>
      </c>
      <c r="CS18" s="38">
        <f t="shared" si="9"/>
        <v>0</v>
      </c>
      <c r="CT18" s="38">
        <f t="shared" si="9"/>
        <v>0</v>
      </c>
      <c r="CU18" s="38">
        <f t="shared" si="9"/>
        <v>0</v>
      </c>
      <c r="CV18" s="38">
        <f t="shared" si="9"/>
        <v>0</v>
      </c>
      <c r="CW18" s="38">
        <f t="shared" si="9"/>
        <v>0</v>
      </c>
      <c r="CX18" s="38">
        <f t="shared" si="9"/>
        <v>0</v>
      </c>
      <c r="CY18" s="38">
        <f t="shared" si="9"/>
        <v>0</v>
      </c>
      <c r="CZ18" s="38" t="str">
        <f t="shared" si="9"/>
        <v>협약 종료</v>
      </c>
      <c r="DA18" s="38">
        <f t="shared" si="9"/>
        <v>0</v>
      </c>
      <c r="DB18" s="38">
        <f t="shared" si="9"/>
        <v>0</v>
      </c>
      <c r="DC18" s="38">
        <f t="shared" si="9"/>
        <v>0</v>
      </c>
      <c r="DD18" s="38">
        <f t="shared" si="9"/>
        <v>0</v>
      </c>
      <c r="DE18" s="38">
        <f t="shared" si="9"/>
        <v>0</v>
      </c>
      <c r="DF18" s="38">
        <f t="shared" si="9"/>
        <v>0</v>
      </c>
      <c r="DG18" s="38">
        <f t="shared" si="9"/>
        <v>0</v>
      </c>
      <c r="DH18" s="38">
        <f t="shared" si="9"/>
        <v>0</v>
      </c>
      <c r="DI18" s="38">
        <f t="shared" si="9"/>
        <v>0</v>
      </c>
      <c r="DJ18" s="38">
        <f t="shared" si="9"/>
        <v>0</v>
      </c>
      <c r="DK18" s="38">
        <f t="shared" si="9"/>
        <v>0</v>
      </c>
      <c r="DL18" s="38">
        <f t="shared" si="9"/>
        <v>0</v>
      </c>
      <c r="DM18" s="38">
        <f t="shared" si="9"/>
        <v>0</v>
      </c>
      <c r="DN18" s="38">
        <f t="shared" si="9"/>
        <v>0</v>
      </c>
      <c r="DO18" s="38">
        <f t="shared" si="9"/>
        <v>0</v>
      </c>
      <c r="DP18" s="38">
        <f t="shared" si="9"/>
        <v>0</v>
      </c>
      <c r="DQ18" s="38">
        <f t="shared" si="9"/>
        <v>0</v>
      </c>
      <c r="DR18" s="38">
        <f t="shared" si="9"/>
        <v>171713064</v>
      </c>
      <c r="DS18" s="38">
        <f t="shared" si="9"/>
        <v>0</v>
      </c>
      <c r="DT18" s="38">
        <f t="shared" si="9"/>
        <v>0</v>
      </c>
      <c r="DU18" s="38">
        <f t="shared" si="9"/>
        <v>0</v>
      </c>
      <c r="DV18" s="38">
        <f t="shared" si="9"/>
        <v>0</v>
      </c>
      <c r="DW18" s="38">
        <f t="shared" si="9"/>
        <v>0</v>
      </c>
      <c r="DX18" s="38" t="str">
        <f t="shared" si="9"/>
        <v>측정제외</v>
      </c>
      <c r="DY18" s="38">
        <f t="shared" si="9"/>
        <v>0</v>
      </c>
      <c r="DZ18" s="38">
        <f t="shared" si="9"/>
        <v>0</v>
      </c>
      <c r="EA18" s="38">
        <f t="shared" si="9"/>
        <v>0</v>
      </c>
      <c r="EB18" s="38">
        <f t="shared" si="9"/>
        <v>0</v>
      </c>
      <c r="EC18" s="38">
        <f t="shared" ref="EC18:GN18" si="10">IF(EC17&lt;0,0,EC17)</f>
        <v>0</v>
      </c>
      <c r="ED18" s="38">
        <f t="shared" si="10"/>
        <v>0</v>
      </c>
      <c r="EE18" s="38">
        <f t="shared" si="10"/>
        <v>0</v>
      </c>
      <c r="EF18" s="38">
        <f t="shared" si="10"/>
        <v>0</v>
      </c>
      <c r="EG18" s="38">
        <f t="shared" si="10"/>
        <v>0</v>
      </c>
      <c r="EH18" s="38">
        <f t="shared" si="10"/>
        <v>0</v>
      </c>
      <c r="EI18" s="38">
        <f t="shared" si="10"/>
        <v>0</v>
      </c>
      <c r="EJ18" s="38">
        <f t="shared" si="10"/>
        <v>0</v>
      </c>
      <c r="EK18" s="38">
        <f t="shared" si="10"/>
        <v>0</v>
      </c>
      <c r="EL18" s="38">
        <f t="shared" si="10"/>
        <v>90837616</v>
      </c>
      <c r="EM18" s="38">
        <f t="shared" si="10"/>
        <v>0</v>
      </c>
      <c r="EN18" s="38">
        <f t="shared" si="10"/>
        <v>122703019</v>
      </c>
      <c r="EO18" s="38">
        <f t="shared" si="10"/>
        <v>0</v>
      </c>
      <c r="EP18" s="38">
        <f t="shared" si="10"/>
        <v>0</v>
      </c>
      <c r="EQ18" s="38">
        <f t="shared" si="10"/>
        <v>0</v>
      </c>
      <c r="ER18" s="38">
        <f t="shared" si="10"/>
        <v>0</v>
      </c>
      <c r="ES18" s="38">
        <f t="shared" si="10"/>
        <v>0</v>
      </c>
      <c r="ET18" s="38">
        <f t="shared" si="10"/>
        <v>0</v>
      </c>
      <c r="EU18" s="38">
        <f t="shared" si="10"/>
        <v>0</v>
      </c>
      <c r="EV18" s="38">
        <f t="shared" si="10"/>
        <v>0</v>
      </c>
      <c r="EW18" s="38">
        <f t="shared" si="10"/>
        <v>0</v>
      </c>
      <c r="EX18" s="38">
        <f t="shared" si="10"/>
        <v>0</v>
      </c>
      <c r="EY18" s="38">
        <f t="shared" si="10"/>
        <v>0</v>
      </c>
      <c r="EZ18" s="38">
        <f t="shared" si="10"/>
        <v>0</v>
      </c>
      <c r="FA18" s="38">
        <f t="shared" si="10"/>
        <v>0</v>
      </c>
      <c r="FB18" s="38">
        <f t="shared" si="10"/>
        <v>0</v>
      </c>
      <c r="FC18" s="38">
        <f t="shared" si="10"/>
        <v>0</v>
      </c>
      <c r="FD18" s="38">
        <f t="shared" si="10"/>
        <v>681666152</v>
      </c>
      <c r="FE18" s="38">
        <f t="shared" si="10"/>
        <v>155066850</v>
      </c>
      <c r="FF18" s="38">
        <f t="shared" si="10"/>
        <v>39539685</v>
      </c>
      <c r="FG18" s="38">
        <f t="shared" si="10"/>
        <v>0</v>
      </c>
      <c r="FH18" s="38">
        <f t="shared" si="10"/>
        <v>12054810</v>
      </c>
      <c r="FI18" s="38">
        <f t="shared" si="10"/>
        <v>0</v>
      </c>
      <c r="FJ18" s="38" t="str">
        <f t="shared" si="10"/>
        <v>협약 종료</v>
      </c>
      <c r="FK18" s="38">
        <f t="shared" si="10"/>
        <v>0</v>
      </c>
      <c r="FL18" s="38">
        <f t="shared" si="10"/>
        <v>0</v>
      </c>
      <c r="FM18" s="38">
        <f t="shared" si="10"/>
        <v>0</v>
      </c>
      <c r="FN18" s="38">
        <f t="shared" si="10"/>
        <v>0</v>
      </c>
      <c r="FO18" s="38">
        <f t="shared" si="10"/>
        <v>145006460</v>
      </c>
      <c r="FP18" s="38" t="str">
        <f t="shared" si="10"/>
        <v>측정(무성과)</v>
      </c>
      <c r="FQ18" s="38" t="str">
        <f t="shared" si="10"/>
        <v>측정(무성과)</v>
      </c>
      <c r="FR18" s="38" t="str">
        <f t="shared" si="10"/>
        <v>측정(무성과)</v>
      </c>
      <c r="FS18" s="38">
        <f t="shared" si="10"/>
        <v>0</v>
      </c>
      <c r="FT18" s="38">
        <f t="shared" si="10"/>
        <v>0</v>
      </c>
      <c r="FU18" s="38">
        <f t="shared" si="10"/>
        <v>7046600</v>
      </c>
      <c r="FV18" s="38" t="str">
        <f t="shared" si="10"/>
        <v>측정(무성과)</v>
      </c>
      <c r="FW18" s="38">
        <f t="shared" si="10"/>
        <v>0</v>
      </c>
      <c r="FX18" s="38" t="str">
        <f t="shared" si="10"/>
        <v>측정(무성과)</v>
      </c>
      <c r="FY18" s="38" t="str">
        <f t="shared" si="10"/>
        <v>측정(무성과)</v>
      </c>
      <c r="FZ18" s="38">
        <f t="shared" si="10"/>
        <v>0</v>
      </c>
      <c r="GA18" s="38" t="str">
        <f t="shared" si="10"/>
        <v>측정(무성과)</v>
      </c>
      <c r="GB18" s="38" t="str">
        <f t="shared" si="10"/>
        <v>측정(무성과)</v>
      </c>
      <c r="GC18" s="38" t="str">
        <f t="shared" si="10"/>
        <v>측정(무성과)</v>
      </c>
      <c r="GD18" s="38">
        <f t="shared" si="10"/>
        <v>0</v>
      </c>
      <c r="GE18" s="38" t="str">
        <f t="shared" si="10"/>
        <v>협약 종료</v>
      </c>
      <c r="GF18" s="38" t="str">
        <f t="shared" si="10"/>
        <v>측정(무성과)</v>
      </c>
      <c r="GG18" s="38">
        <f t="shared" si="10"/>
        <v>129283989</v>
      </c>
      <c r="GH18" s="38">
        <f t="shared" si="10"/>
        <v>376549280</v>
      </c>
      <c r="GI18" s="38" t="str">
        <f t="shared" si="10"/>
        <v>측정(무성과)</v>
      </c>
      <c r="GJ18" s="38">
        <f t="shared" si="10"/>
        <v>0</v>
      </c>
      <c r="GK18" s="38">
        <f t="shared" si="10"/>
        <v>0</v>
      </c>
      <c r="GL18" s="38">
        <f t="shared" si="10"/>
        <v>87397901</v>
      </c>
      <c r="GM18" s="38" t="str">
        <f t="shared" si="10"/>
        <v>협약 종료</v>
      </c>
      <c r="GN18" s="38">
        <f t="shared" si="10"/>
        <v>0</v>
      </c>
      <c r="GO18" s="38">
        <f t="shared" ref="GO18:IU18" si="11">IF(GO17&lt;0,0,GO17)</f>
        <v>0</v>
      </c>
      <c r="GP18" s="38">
        <f t="shared" si="11"/>
        <v>0</v>
      </c>
      <c r="GQ18" s="38">
        <f t="shared" si="11"/>
        <v>2028071115</v>
      </c>
      <c r="GR18" s="38">
        <f t="shared" si="11"/>
        <v>0</v>
      </c>
      <c r="GS18" s="38">
        <f t="shared" si="11"/>
        <v>0</v>
      </c>
      <c r="GT18" s="38">
        <f t="shared" si="11"/>
        <v>0</v>
      </c>
      <c r="GU18" s="38">
        <f t="shared" si="11"/>
        <v>0</v>
      </c>
      <c r="GV18" s="38">
        <f t="shared" si="11"/>
        <v>0</v>
      </c>
      <c r="GW18" s="38">
        <f t="shared" si="11"/>
        <v>0</v>
      </c>
      <c r="GX18" s="38">
        <f t="shared" si="11"/>
        <v>59672214</v>
      </c>
      <c r="GY18" s="38">
        <f t="shared" si="11"/>
        <v>0</v>
      </c>
      <c r="GZ18" s="38">
        <f t="shared" si="11"/>
        <v>0</v>
      </c>
      <c r="HA18" s="38">
        <f t="shared" si="11"/>
        <v>0</v>
      </c>
      <c r="HB18" s="38">
        <f t="shared" si="11"/>
        <v>590105127</v>
      </c>
      <c r="HC18" s="38">
        <f t="shared" si="11"/>
        <v>0</v>
      </c>
      <c r="HD18" s="38">
        <f t="shared" si="11"/>
        <v>0</v>
      </c>
      <c r="HE18" s="38">
        <f t="shared" si="11"/>
        <v>0</v>
      </c>
      <c r="HF18" s="38">
        <f t="shared" si="11"/>
        <v>0</v>
      </c>
      <c r="HG18" s="38">
        <f t="shared" si="11"/>
        <v>0</v>
      </c>
      <c r="HH18" s="38">
        <f t="shared" si="11"/>
        <v>0</v>
      </c>
      <c r="HI18" s="38">
        <f t="shared" si="11"/>
        <v>0</v>
      </c>
      <c r="HJ18" s="38">
        <f t="shared" si="11"/>
        <v>0</v>
      </c>
      <c r="HK18" s="38">
        <f t="shared" si="11"/>
        <v>0</v>
      </c>
      <c r="HL18" s="38">
        <f t="shared" si="11"/>
        <v>0</v>
      </c>
      <c r="HM18" s="38">
        <f t="shared" si="11"/>
        <v>0</v>
      </c>
      <c r="HN18" s="38">
        <f t="shared" si="11"/>
        <v>0</v>
      </c>
      <c r="HO18" s="38">
        <f t="shared" si="11"/>
        <v>0</v>
      </c>
      <c r="HP18" s="38">
        <f t="shared" si="11"/>
        <v>0</v>
      </c>
      <c r="HQ18" s="38">
        <f t="shared" si="11"/>
        <v>89343260</v>
      </c>
      <c r="HR18" s="38">
        <f t="shared" si="11"/>
        <v>0</v>
      </c>
      <c r="HS18" s="38">
        <f t="shared" si="11"/>
        <v>0</v>
      </c>
      <c r="HT18" s="38">
        <f t="shared" si="11"/>
        <v>1048457</v>
      </c>
      <c r="HU18" s="38">
        <f t="shared" si="11"/>
        <v>0</v>
      </c>
      <c r="HV18" s="38">
        <f t="shared" si="11"/>
        <v>63360720</v>
      </c>
      <c r="HW18" s="38">
        <f t="shared" si="11"/>
        <v>0</v>
      </c>
      <c r="HX18" s="38">
        <f t="shared" si="11"/>
        <v>0</v>
      </c>
      <c r="HY18" s="38">
        <f t="shared" si="11"/>
        <v>0</v>
      </c>
      <c r="HZ18" s="38" t="str">
        <f t="shared" si="11"/>
        <v>협약 종료(미협약)</v>
      </c>
      <c r="IA18" s="38">
        <f t="shared" si="11"/>
        <v>0</v>
      </c>
      <c r="IB18" s="38">
        <f t="shared" si="11"/>
        <v>0</v>
      </c>
      <c r="IC18" s="38">
        <f t="shared" si="11"/>
        <v>0</v>
      </c>
      <c r="ID18" s="38">
        <f t="shared" si="11"/>
        <v>0</v>
      </c>
      <c r="IE18" s="38">
        <f t="shared" si="11"/>
        <v>0</v>
      </c>
      <c r="IF18" s="38" t="str">
        <f t="shared" si="11"/>
        <v>협약 종료</v>
      </c>
      <c r="IG18" s="38">
        <f t="shared" si="11"/>
        <v>0</v>
      </c>
      <c r="IH18" s="38">
        <f t="shared" si="11"/>
        <v>0</v>
      </c>
      <c r="II18" s="38">
        <f t="shared" si="11"/>
        <v>123409391</v>
      </c>
      <c r="IJ18" s="38">
        <f t="shared" si="11"/>
        <v>0</v>
      </c>
      <c r="IK18" s="38">
        <f t="shared" si="11"/>
        <v>0</v>
      </c>
      <c r="IL18" s="38">
        <f t="shared" si="11"/>
        <v>0</v>
      </c>
      <c r="IM18" s="38">
        <f t="shared" si="11"/>
        <v>0</v>
      </c>
      <c r="IN18" s="38">
        <f t="shared" si="11"/>
        <v>0</v>
      </c>
      <c r="IO18" s="38">
        <f t="shared" si="11"/>
        <v>3081129</v>
      </c>
      <c r="IP18" s="38">
        <f t="shared" si="11"/>
        <v>31699087</v>
      </c>
      <c r="IQ18" s="38">
        <f t="shared" si="11"/>
        <v>0</v>
      </c>
      <c r="IR18" s="38">
        <f t="shared" si="11"/>
        <v>0</v>
      </c>
      <c r="IS18" s="38">
        <f t="shared" si="11"/>
        <v>0</v>
      </c>
      <c r="IT18" s="38">
        <f t="shared" si="11"/>
        <v>160042774</v>
      </c>
      <c r="IU18" s="38">
        <f t="shared" si="11"/>
        <v>0</v>
      </c>
    </row>
    <row r="19" spans="1:255" ht="17.25" customHeight="1">
      <c r="A19" s="103"/>
      <c r="B19" s="24" t="s">
        <v>86</v>
      </c>
      <c r="C19" s="21" t="s">
        <v>42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 t="s">
        <v>110</v>
      </c>
      <c r="L19" s="28">
        <v>0</v>
      </c>
      <c r="M19" s="28" t="s">
        <v>110</v>
      </c>
      <c r="N19" s="28" t="s">
        <v>110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 t="s">
        <v>110</v>
      </c>
      <c r="V19" s="28">
        <v>0</v>
      </c>
      <c r="W19" s="28" t="s">
        <v>110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f>652100677+765004606</f>
        <v>1417105283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 t="s">
        <v>128</v>
      </c>
      <c r="AO19" s="28">
        <v>0</v>
      </c>
      <c r="AP19" s="28">
        <v>0</v>
      </c>
      <c r="AQ19" s="28">
        <v>0</v>
      </c>
      <c r="AR19" s="28" t="s">
        <v>110</v>
      </c>
      <c r="AS19" s="28">
        <v>194625800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 t="s">
        <v>128</v>
      </c>
      <c r="AZ19" s="28">
        <v>0</v>
      </c>
      <c r="BA19" s="28">
        <v>0</v>
      </c>
      <c r="BB19" s="28">
        <v>0</v>
      </c>
      <c r="BC19" s="28">
        <v>0</v>
      </c>
      <c r="BD19" s="28" t="s">
        <v>128</v>
      </c>
      <c r="BE19" s="28" t="s">
        <v>148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 t="s">
        <v>110</v>
      </c>
      <c r="BR19" s="28" t="s">
        <v>128</v>
      </c>
      <c r="BS19" s="28">
        <v>0</v>
      </c>
      <c r="BT19" s="28">
        <v>8434006</v>
      </c>
      <c r="BU19" s="28">
        <v>5327482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18546661</v>
      </c>
      <c r="CF19" s="28">
        <v>0</v>
      </c>
      <c r="CG19" s="28">
        <v>0</v>
      </c>
      <c r="CH19" s="28">
        <v>0</v>
      </c>
      <c r="CI19" s="28">
        <v>0</v>
      </c>
      <c r="CJ19" s="28" t="s">
        <v>148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 t="s">
        <v>110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 t="s">
        <v>110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>
        <v>0</v>
      </c>
      <c r="DM19" s="28">
        <v>0</v>
      </c>
      <c r="DN19" s="28">
        <v>0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>
        <v>0</v>
      </c>
      <c r="DX19" s="28" t="s">
        <v>163</v>
      </c>
      <c r="DY19" s="28">
        <v>0</v>
      </c>
      <c r="DZ19" s="28">
        <v>0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f>3097993+13863607</f>
        <v>16961600</v>
      </c>
      <c r="EG19" s="28">
        <v>0</v>
      </c>
      <c r="EH19" s="28">
        <v>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0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0</v>
      </c>
      <c r="EU19" s="28">
        <v>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>
        <v>0</v>
      </c>
      <c r="FC19" s="28">
        <v>0</v>
      </c>
      <c r="FD19" s="28">
        <v>0</v>
      </c>
      <c r="FE19" s="28">
        <v>0</v>
      </c>
      <c r="FF19" s="28">
        <v>39539685</v>
      </c>
      <c r="FG19" s="28">
        <v>0</v>
      </c>
      <c r="FH19" s="28">
        <v>0</v>
      </c>
      <c r="FI19" s="28">
        <v>0</v>
      </c>
      <c r="FJ19" s="28" t="s">
        <v>110</v>
      </c>
      <c r="FK19" s="28">
        <v>0</v>
      </c>
      <c r="FL19" s="28">
        <v>0</v>
      </c>
      <c r="FM19" s="28">
        <v>0</v>
      </c>
      <c r="FN19" s="28">
        <v>0</v>
      </c>
      <c r="FO19" s="28">
        <v>0</v>
      </c>
      <c r="FP19" s="20" t="s">
        <v>149</v>
      </c>
      <c r="FQ19" s="20" t="s">
        <v>149</v>
      </c>
      <c r="FR19" s="20" t="s">
        <v>149</v>
      </c>
      <c r="FS19" s="28">
        <v>0</v>
      </c>
      <c r="FT19" s="28">
        <v>0</v>
      </c>
      <c r="FU19" s="28">
        <v>0</v>
      </c>
      <c r="FV19" s="20" t="s">
        <v>149</v>
      </c>
      <c r="FW19" s="28">
        <v>0</v>
      </c>
      <c r="FX19" s="20" t="s">
        <v>149</v>
      </c>
      <c r="FY19" s="20" t="s">
        <v>149</v>
      </c>
      <c r="FZ19" s="28">
        <v>0</v>
      </c>
      <c r="GA19" s="20" t="s">
        <v>149</v>
      </c>
      <c r="GB19" s="20" t="s">
        <v>149</v>
      </c>
      <c r="GC19" s="20" t="s">
        <v>149</v>
      </c>
      <c r="GD19" s="28">
        <v>0</v>
      </c>
      <c r="GE19" s="28" t="s">
        <v>110</v>
      </c>
      <c r="GF19" s="20" t="s">
        <v>149</v>
      </c>
      <c r="GG19" s="28">
        <v>0</v>
      </c>
      <c r="GH19" s="28">
        <v>0</v>
      </c>
      <c r="GI19" s="20" t="s">
        <v>149</v>
      </c>
      <c r="GJ19" s="28">
        <v>0</v>
      </c>
      <c r="GK19" s="28">
        <v>0</v>
      </c>
      <c r="GL19" s="28">
        <v>310</v>
      </c>
      <c r="GM19" s="28" t="s">
        <v>110</v>
      </c>
      <c r="GN19" s="28">
        <v>0</v>
      </c>
      <c r="GO19" s="28">
        <v>0</v>
      </c>
      <c r="GP19" s="28">
        <v>0</v>
      </c>
      <c r="GQ19" s="28">
        <v>1689687126</v>
      </c>
      <c r="GR19" s="28">
        <v>0</v>
      </c>
      <c r="GS19" s="28">
        <v>0</v>
      </c>
      <c r="GT19" s="28">
        <v>0</v>
      </c>
      <c r="GU19" s="28">
        <v>0</v>
      </c>
      <c r="GV19" s="28">
        <v>0</v>
      </c>
      <c r="GW19" s="28">
        <v>0</v>
      </c>
      <c r="GX19" s="28">
        <v>0</v>
      </c>
      <c r="GY19" s="28">
        <v>0</v>
      </c>
      <c r="GZ19" s="28">
        <v>0</v>
      </c>
      <c r="HA19" s="28">
        <v>0</v>
      </c>
      <c r="HB19" s="28">
        <v>590105127</v>
      </c>
      <c r="HC19" s="28">
        <v>0</v>
      </c>
      <c r="HD19" s="28">
        <v>0</v>
      </c>
      <c r="HE19" s="28">
        <v>0</v>
      </c>
      <c r="HF19" s="28">
        <v>0</v>
      </c>
      <c r="HG19" s="28">
        <v>0</v>
      </c>
      <c r="HH19" s="28">
        <v>0</v>
      </c>
      <c r="HI19" s="28">
        <v>0</v>
      </c>
      <c r="HJ19" s="28">
        <v>0</v>
      </c>
      <c r="HK19" s="28">
        <v>0</v>
      </c>
      <c r="HL19" s="28">
        <v>0</v>
      </c>
      <c r="HM19" s="28">
        <v>0</v>
      </c>
      <c r="HN19" s="28">
        <v>0</v>
      </c>
      <c r="HO19" s="28">
        <v>0</v>
      </c>
      <c r="HP19" s="28">
        <v>0</v>
      </c>
      <c r="HQ19" s="28">
        <v>89343260</v>
      </c>
      <c r="HR19" s="28">
        <v>0</v>
      </c>
      <c r="HS19" s="28">
        <v>0</v>
      </c>
      <c r="HT19" s="28">
        <v>0</v>
      </c>
      <c r="HU19" s="28">
        <v>0</v>
      </c>
      <c r="HV19" s="28">
        <v>63360720</v>
      </c>
      <c r="HW19" s="28">
        <v>0</v>
      </c>
      <c r="HX19" s="28" t="s">
        <v>73</v>
      </c>
      <c r="HY19" s="28">
        <v>0</v>
      </c>
      <c r="HZ19" s="28" t="s">
        <v>188</v>
      </c>
      <c r="IA19" s="28">
        <v>0</v>
      </c>
      <c r="IB19" s="28">
        <v>0</v>
      </c>
      <c r="IC19" s="28">
        <v>0</v>
      </c>
      <c r="ID19" s="28">
        <v>0</v>
      </c>
      <c r="IE19" s="28">
        <v>0</v>
      </c>
      <c r="IF19" s="28" t="s">
        <v>110</v>
      </c>
      <c r="IG19" s="28">
        <v>0</v>
      </c>
      <c r="IH19" s="28">
        <v>0</v>
      </c>
      <c r="II19" s="28">
        <v>123409391</v>
      </c>
      <c r="IJ19" s="28">
        <v>0</v>
      </c>
      <c r="IK19" s="28">
        <v>0</v>
      </c>
      <c r="IL19" s="28">
        <v>0</v>
      </c>
      <c r="IM19" s="28">
        <v>0</v>
      </c>
      <c r="IN19" s="28">
        <v>0</v>
      </c>
      <c r="IO19" s="28">
        <v>0</v>
      </c>
      <c r="IP19" s="28">
        <v>0</v>
      </c>
      <c r="IQ19" s="28">
        <v>0</v>
      </c>
      <c r="IR19" s="28">
        <v>0</v>
      </c>
      <c r="IS19" s="28">
        <v>0</v>
      </c>
      <c r="IT19" s="28">
        <v>0</v>
      </c>
      <c r="IU19" s="28">
        <v>0</v>
      </c>
    </row>
    <row r="20" spans="1:255" ht="17.25" customHeight="1">
      <c r="A20" s="103"/>
      <c r="B20" s="24" t="s">
        <v>87</v>
      </c>
      <c r="C20" s="21" t="s">
        <v>43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 t="s">
        <v>110</v>
      </c>
      <c r="L20" s="28">
        <v>0</v>
      </c>
      <c r="M20" s="28" t="s">
        <v>110</v>
      </c>
      <c r="N20" s="28" t="s">
        <v>110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 t="s">
        <v>110</v>
      </c>
      <c r="V20" s="28">
        <v>0</v>
      </c>
      <c r="W20" s="28" t="s">
        <v>110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 t="s">
        <v>128</v>
      </c>
      <c r="AO20" s="28">
        <v>0</v>
      </c>
      <c r="AP20" s="28">
        <v>0</v>
      </c>
      <c r="AQ20" s="28">
        <v>0</v>
      </c>
      <c r="AR20" s="28" t="s">
        <v>110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 t="s">
        <v>128</v>
      </c>
      <c r="AZ20" s="28">
        <v>0</v>
      </c>
      <c r="BA20" s="28">
        <v>0</v>
      </c>
      <c r="BB20" s="28">
        <v>0</v>
      </c>
      <c r="BC20" s="28">
        <v>0</v>
      </c>
      <c r="BD20" s="28" t="s">
        <v>128</v>
      </c>
      <c r="BE20" s="28" t="s">
        <v>148</v>
      </c>
      <c r="BF20" s="28">
        <v>0</v>
      </c>
      <c r="BG20" s="28">
        <v>127064032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 t="s">
        <v>110</v>
      </c>
      <c r="BR20" s="28" t="s">
        <v>128</v>
      </c>
      <c r="BS20" s="28">
        <v>0</v>
      </c>
      <c r="BT20" s="28">
        <v>0</v>
      </c>
      <c r="BU20" s="28">
        <v>3478346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 t="s">
        <v>148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 t="s">
        <v>110</v>
      </c>
      <c r="CS20" s="28">
        <v>0</v>
      </c>
      <c r="CT20" s="28">
        <v>0</v>
      </c>
      <c r="CU20" s="28">
        <v>0</v>
      </c>
      <c r="CV20" s="28">
        <v>0</v>
      </c>
      <c r="CW20" s="28">
        <v>0</v>
      </c>
      <c r="CX20" s="28">
        <v>0</v>
      </c>
      <c r="CY20" s="28">
        <v>0</v>
      </c>
      <c r="CZ20" s="28" t="s">
        <v>110</v>
      </c>
      <c r="DA20" s="28">
        <v>0</v>
      </c>
      <c r="DB20" s="28">
        <v>0</v>
      </c>
      <c r="DC20" s="28">
        <v>0</v>
      </c>
      <c r="DD20" s="28">
        <v>0</v>
      </c>
      <c r="DE20" s="28">
        <v>0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171713064</v>
      </c>
      <c r="DS20" s="28">
        <v>0</v>
      </c>
      <c r="DT20" s="28">
        <v>0</v>
      </c>
      <c r="DU20" s="28">
        <v>0</v>
      </c>
      <c r="DV20" s="28">
        <v>0</v>
      </c>
      <c r="DW20" s="28">
        <v>0</v>
      </c>
      <c r="DX20" s="28" t="s">
        <v>163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>
        <v>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 t="s">
        <v>110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0" t="s">
        <v>149</v>
      </c>
      <c r="FQ20" s="20" t="s">
        <v>149</v>
      </c>
      <c r="FR20" s="20" t="s">
        <v>149</v>
      </c>
      <c r="FS20" s="28">
        <v>0</v>
      </c>
      <c r="FT20" s="28">
        <v>0</v>
      </c>
      <c r="FU20" s="28">
        <v>0</v>
      </c>
      <c r="FV20" s="20" t="s">
        <v>149</v>
      </c>
      <c r="FW20" s="28">
        <v>0</v>
      </c>
      <c r="FX20" s="20" t="s">
        <v>149</v>
      </c>
      <c r="FY20" s="20" t="s">
        <v>149</v>
      </c>
      <c r="FZ20" s="28">
        <v>0</v>
      </c>
      <c r="GA20" s="20" t="s">
        <v>149</v>
      </c>
      <c r="GB20" s="20" t="s">
        <v>149</v>
      </c>
      <c r="GC20" s="20" t="s">
        <v>149</v>
      </c>
      <c r="GD20" s="28">
        <v>0</v>
      </c>
      <c r="GE20" s="28" t="s">
        <v>110</v>
      </c>
      <c r="GF20" s="20" t="s">
        <v>149</v>
      </c>
      <c r="GG20" s="28">
        <v>0</v>
      </c>
      <c r="GH20" s="28">
        <v>0</v>
      </c>
      <c r="GI20" s="20" t="s">
        <v>149</v>
      </c>
      <c r="GJ20" s="28">
        <v>0</v>
      </c>
      <c r="GK20" s="28">
        <v>0</v>
      </c>
      <c r="GL20" s="28">
        <v>0</v>
      </c>
      <c r="GM20" s="28" t="s">
        <v>110</v>
      </c>
      <c r="GN20" s="28">
        <v>0</v>
      </c>
      <c r="GO20" s="28">
        <v>0</v>
      </c>
      <c r="GP20" s="28">
        <v>0</v>
      </c>
      <c r="GQ20" s="28">
        <v>262464675</v>
      </c>
      <c r="GR20" s="28">
        <v>0</v>
      </c>
      <c r="GS20" s="28">
        <v>0</v>
      </c>
      <c r="GT20" s="28">
        <v>0</v>
      </c>
      <c r="GU20" s="28">
        <v>0</v>
      </c>
      <c r="GV20" s="28">
        <v>0</v>
      </c>
      <c r="GW20" s="28">
        <v>0</v>
      </c>
      <c r="GX20" s="28">
        <v>0</v>
      </c>
      <c r="GY20" s="28">
        <v>0</v>
      </c>
      <c r="GZ20" s="28">
        <v>0</v>
      </c>
      <c r="HA20" s="28">
        <v>0</v>
      </c>
      <c r="HB20" s="28">
        <v>0</v>
      </c>
      <c r="HC20" s="28">
        <v>0</v>
      </c>
      <c r="HD20" s="28">
        <v>0</v>
      </c>
      <c r="HE20" s="28">
        <v>0</v>
      </c>
      <c r="HF20" s="28">
        <v>0</v>
      </c>
      <c r="HG20" s="28">
        <v>0</v>
      </c>
      <c r="HH20" s="28">
        <v>0</v>
      </c>
      <c r="HI20" s="28">
        <v>0</v>
      </c>
      <c r="HJ20" s="28">
        <v>0</v>
      </c>
      <c r="HK20" s="28">
        <v>0</v>
      </c>
      <c r="HL20" s="28">
        <v>0</v>
      </c>
      <c r="HM20" s="28">
        <v>0</v>
      </c>
      <c r="HN20" s="28">
        <v>0</v>
      </c>
      <c r="HO20" s="28">
        <v>0</v>
      </c>
      <c r="HP20" s="28">
        <v>0</v>
      </c>
      <c r="HQ20" s="28">
        <v>0</v>
      </c>
      <c r="HR20" s="28">
        <v>0</v>
      </c>
      <c r="HS20" s="28">
        <v>0</v>
      </c>
      <c r="HT20" s="28">
        <v>0</v>
      </c>
      <c r="HU20" s="28">
        <v>0</v>
      </c>
      <c r="HV20" s="28">
        <v>0</v>
      </c>
      <c r="HW20" s="28">
        <v>0</v>
      </c>
      <c r="HX20" s="28">
        <v>0</v>
      </c>
      <c r="HY20" s="28">
        <v>0</v>
      </c>
      <c r="HZ20" s="28" t="s">
        <v>188</v>
      </c>
      <c r="IA20" s="28">
        <v>0</v>
      </c>
      <c r="IB20" s="28">
        <v>0</v>
      </c>
      <c r="IC20" s="28">
        <v>0</v>
      </c>
      <c r="ID20" s="28">
        <v>0</v>
      </c>
      <c r="IE20" s="28">
        <v>0</v>
      </c>
      <c r="IF20" s="28" t="s">
        <v>110</v>
      </c>
      <c r="IG20" s="28">
        <v>0</v>
      </c>
      <c r="IH20" s="28">
        <v>0</v>
      </c>
      <c r="II20" s="28">
        <v>0</v>
      </c>
      <c r="IJ20" s="28">
        <v>0</v>
      </c>
      <c r="IK20" s="28">
        <v>0</v>
      </c>
      <c r="IL20" s="28">
        <v>0</v>
      </c>
      <c r="IM20" s="28">
        <v>0</v>
      </c>
      <c r="IN20" s="28">
        <v>0</v>
      </c>
      <c r="IO20" s="28">
        <v>0</v>
      </c>
      <c r="IP20" s="28">
        <v>0</v>
      </c>
      <c r="IQ20" s="28">
        <v>0</v>
      </c>
      <c r="IR20" s="28">
        <v>0</v>
      </c>
      <c r="IS20" s="28">
        <v>0</v>
      </c>
      <c r="IT20" s="28">
        <v>0</v>
      </c>
      <c r="IU20" s="28">
        <v>0</v>
      </c>
    </row>
    <row r="21" spans="1:255" ht="17.25" customHeight="1">
      <c r="A21" s="103"/>
      <c r="B21" s="24" t="s">
        <v>88</v>
      </c>
      <c r="C21" s="21" t="s">
        <v>44</v>
      </c>
      <c r="D21" s="28">
        <v>0</v>
      </c>
      <c r="E21" s="28">
        <v>0</v>
      </c>
      <c r="F21" s="28">
        <v>0</v>
      </c>
      <c r="G21" s="28">
        <v>0</v>
      </c>
      <c r="H21" s="28">
        <v>136368</v>
      </c>
      <c r="I21" s="28">
        <v>0</v>
      </c>
      <c r="J21" s="28">
        <v>0</v>
      </c>
      <c r="K21" s="28" t="s">
        <v>110</v>
      </c>
      <c r="L21" s="28">
        <v>0</v>
      </c>
      <c r="M21" s="28" t="s">
        <v>110</v>
      </c>
      <c r="N21" s="28" t="s">
        <v>110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 t="s">
        <v>110</v>
      </c>
      <c r="V21" s="28">
        <v>0</v>
      </c>
      <c r="W21" s="28" t="s">
        <v>110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573921769</v>
      </c>
      <c r="AF21" s="28">
        <v>21504539</v>
      </c>
      <c r="AG21" s="28">
        <v>0</v>
      </c>
      <c r="AH21" s="28">
        <v>0</v>
      </c>
      <c r="AI21" s="28">
        <v>710893</v>
      </c>
      <c r="AJ21" s="28">
        <v>0</v>
      </c>
      <c r="AK21" s="28">
        <v>0</v>
      </c>
      <c r="AL21" s="28">
        <v>0</v>
      </c>
      <c r="AM21" s="28">
        <v>0</v>
      </c>
      <c r="AN21" s="28" t="s">
        <v>128</v>
      </c>
      <c r="AO21" s="28">
        <v>0</v>
      </c>
      <c r="AP21" s="28">
        <v>0</v>
      </c>
      <c r="AQ21" s="28">
        <v>0</v>
      </c>
      <c r="AR21" s="28" t="s">
        <v>110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 t="s">
        <v>128</v>
      </c>
      <c r="AZ21" s="28">
        <v>0</v>
      </c>
      <c r="BA21" s="28">
        <v>0</v>
      </c>
      <c r="BB21" s="28">
        <v>0</v>
      </c>
      <c r="BC21" s="28">
        <v>0</v>
      </c>
      <c r="BD21" s="28" t="s">
        <v>128</v>
      </c>
      <c r="BE21" s="28" t="s">
        <v>148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3104315</v>
      </c>
      <c r="BM21" s="28">
        <v>0</v>
      </c>
      <c r="BN21" s="28">
        <v>0</v>
      </c>
      <c r="BO21" s="28">
        <v>0</v>
      </c>
      <c r="BP21" s="28">
        <v>0</v>
      </c>
      <c r="BQ21" s="28" t="s">
        <v>110</v>
      </c>
      <c r="BR21" s="28" t="s">
        <v>128</v>
      </c>
      <c r="BS21" s="28">
        <v>62034666</v>
      </c>
      <c r="BT21" s="28">
        <v>656658</v>
      </c>
      <c r="BU21" s="28">
        <v>0</v>
      </c>
      <c r="BV21" s="28">
        <v>39565922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70105193</v>
      </c>
      <c r="CD21" s="28">
        <v>0</v>
      </c>
      <c r="CE21" s="28">
        <v>170722079.5</v>
      </c>
      <c r="CF21" s="28">
        <v>0</v>
      </c>
      <c r="CG21" s="28">
        <v>0</v>
      </c>
      <c r="CH21" s="28">
        <v>0</v>
      </c>
      <c r="CI21" s="28">
        <v>0</v>
      </c>
      <c r="CJ21" s="28" t="s">
        <v>148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 t="s">
        <v>110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 t="s">
        <v>110</v>
      </c>
      <c r="DA21" s="28">
        <v>0</v>
      </c>
      <c r="DB21" s="28">
        <v>0</v>
      </c>
      <c r="DC21" s="28">
        <v>0</v>
      </c>
      <c r="DD21" s="28">
        <v>0</v>
      </c>
      <c r="DE21" s="28">
        <v>0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>
        <v>0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351049715</v>
      </c>
      <c r="DU21" s="28">
        <v>0</v>
      </c>
      <c r="DV21" s="28">
        <v>0</v>
      </c>
      <c r="DW21" s="28">
        <v>0</v>
      </c>
      <c r="DX21" s="28" t="s">
        <v>163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141244802</v>
      </c>
      <c r="EG21" s="28">
        <v>0</v>
      </c>
      <c r="EH21" s="28">
        <v>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122703019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>
        <v>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>
        <v>0</v>
      </c>
      <c r="FC21" s="28">
        <v>0</v>
      </c>
      <c r="FD21" s="28">
        <v>803858859</v>
      </c>
      <c r="FE21" s="28">
        <v>155066850</v>
      </c>
      <c r="FF21" s="28">
        <v>0</v>
      </c>
      <c r="FG21" s="28">
        <v>0</v>
      </c>
      <c r="FH21" s="28">
        <v>12054810</v>
      </c>
      <c r="FI21" s="28">
        <v>0</v>
      </c>
      <c r="FJ21" s="28" t="s">
        <v>110</v>
      </c>
      <c r="FK21" s="28">
        <v>0</v>
      </c>
      <c r="FL21" s="28">
        <v>0</v>
      </c>
      <c r="FM21" s="28">
        <v>0</v>
      </c>
      <c r="FN21" s="28">
        <v>0</v>
      </c>
      <c r="FO21" s="28">
        <v>145006460</v>
      </c>
      <c r="FP21" s="20" t="s">
        <v>149</v>
      </c>
      <c r="FQ21" s="20" t="s">
        <v>149</v>
      </c>
      <c r="FR21" s="20" t="s">
        <v>149</v>
      </c>
      <c r="FS21" s="28">
        <v>0</v>
      </c>
      <c r="FT21" s="28">
        <v>0</v>
      </c>
      <c r="FU21" s="28">
        <v>0</v>
      </c>
      <c r="FV21" s="20" t="s">
        <v>149</v>
      </c>
      <c r="FW21" s="28">
        <v>0</v>
      </c>
      <c r="FX21" s="20" t="s">
        <v>149</v>
      </c>
      <c r="FY21" s="20" t="s">
        <v>149</v>
      </c>
      <c r="FZ21" s="28">
        <v>0</v>
      </c>
      <c r="GA21" s="20" t="s">
        <v>149</v>
      </c>
      <c r="GB21" s="20" t="s">
        <v>149</v>
      </c>
      <c r="GC21" s="20" t="s">
        <v>149</v>
      </c>
      <c r="GD21" s="28">
        <v>0</v>
      </c>
      <c r="GE21" s="28" t="s">
        <v>110</v>
      </c>
      <c r="GF21" s="20" t="s">
        <v>149</v>
      </c>
      <c r="GG21" s="28">
        <v>129283989</v>
      </c>
      <c r="GH21" s="28">
        <v>376549280</v>
      </c>
      <c r="GI21" s="20" t="s">
        <v>149</v>
      </c>
      <c r="GJ21" s="28">
        <v>0</v>
      </c>
      <c r="GK21" s="28">
        <v>0</v>
      </c>
      <c r="GL21" s="28">
        <v>87397591</v>
      </c>
      <c r="GM21" s="28" t="s">
        <v>110</v>
      </c>
      <c r="GN21" s="28">
        <v>0</v>
      </c>
      <c r="GO21" s="28">
        <v>0</v>
      </c>
      <c r="GP21" s="28">
        <v>0</v>
      </c>
      <c r="GQ21" s="28">
        <v>75919314</v>
      </c>
      <c r="GR21" s="28">
        <v>0</v>
      </c>
      <c r="GS21" s="28">
        <v>0</v>
      </c>
      <c r="GT21" s="28">
        <v>0</v>
      </c>
      <c r="GU21" s="28">
        <v>0</v>
      </c>
      <c r="GV21" s="28">
        <v>0</v>
      </c>
      <c r="GW21" s="28">
        <v>0</v>
      </c>
      <c r="GX21" s="28">
        <v>59672214</v>
      </c>
      <c r="GY21" s="28">
        <v>0</v>
      </c>
      <c r="GZ21" s="28">
        <v>0</v>
      </c>
      <c r="HA21" s="28">
        <v>0</v>
      </c>
      <c r="HB21" s="28">
        <v>0</v>
      </c>
      <c r="HC21" s="28">
        <v>0</v>
      </c>
      <c r="HD21" s="28">
        <v>0</v>
      </c>
      <c r="HE21" s="28">
        <v>0</v>
      </c>
      <c r="HF21" s="28">
        <v>0</v>
      </c>
      <c r="HG21" s="28">
        <v>0</v>
      </c>
      <c r="HH21" s="28">
        <v>0</v>
      </c>
      <c r="HI21" s="28">
        <v>0</v>
      </c>
      <c r="HJ21" s="28">
        <v>0</v>
      </c>
      <c r="HK21" s="28">
        <v>0</v>
      </c>
      <c r="HL21" s="28">
        <v>0</v>
      </c>
      <c r="HM21" s="28">
        <v>0</v>
      </c>
      <c r="HN21" s="28">
        <v>0</v>
      </c>
      <c r="HO21" s="28">
        <v>0</v>
      </c>
      <c r="HP21" s="28">
        <v>0</v>
      </c>
      <c r="HQ21" s="28">
        <v>0</v>
      </c>
      <c r="HR21" s="28">
        <v>0</v>
      </c>
      <c r="HS21" s="28">
        <v>0</v>
      </c>
      <c r="HT21" s="28">
        <v>1048457</v>
      </c>
      <c r="HU21" s="28">
        <v>0</v>
      </c>
      <c r="HV21" s="28">
        <v>0</v>
      </c>
      <c r="HW21" s="28">
        <v>0</v>
      </c>
      <c r="HX21" s="28">
        <v>0</v>
      </c>
      <c r="HY21" s="28">
        <v>0</v>
      </c>
      <c r="HZ21" s="28" t="s">
        <v>188</v>
      </c>
      <c r="IA21" s="28">
        <v>0</v>
      </c>
      <c r="IB21" s="28">
        <v>0</v>
      </c>
      <c r="IC21" s="28">
        <v>0</v>
      </c>
      <c r="ID21" s="28">
        <v>0</v>
      </c>
      <c r="IE21" s="28">
        <v>0</v>
      </c>
      <c r="IF21" s="28" t="s">
        <v>110</v>
      </c>
      <c r="IG21" s="28">
        <v>0</v>
      </c>
      <c r="IH21" s="28">
        <v>0</v>
      </c>
      <c r="II21" s="28">
        <v>0</v>
      </c>
      <c r="IJ21" s="28">
        <v>0</v>
      </c>
      <c r="IK21" s="28">
        <v>0</v>
      </c>
      <c r="IL21" s="28">
        <v>0</v>
      </c>
      <c r="IM21" s="28">
        <v>0</v>
      </c>
      <c r="IN21" s="28">
        <v>0</v>
      </c>
      <c r="IO21" s="28">
        <v>3081129</v>
      </c>
      <c r="IP21" s="28">
        <v>31699087</v>
      </c>
      <c r="IQ21" s="28">
        <v>0</v>
      </c>
      <c r="IR21" s="28">
        <v>0</v>
      </c>
      <c r="IS21" s="28">
        <v>0</v>
      </c>
      <c r="IT21" s="28">
        <v>0</v>
      </c>
      <c r="IU21" s="28">
        <v>0</v>
      </c>
    </row>
    <row r="22" spans="1:255" ht="17.25" customHeight="1">
      <c r="A22" s="103"/>
      <c r="B22" s="24" t="s">
        <v>89</v>
      </c>
      <c r="C22" s="21" t="s">
        <v>90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 t="s">
        <v>110</v>
      </c>
      <c r="L22" s="28">
        <v>0</v>
      </c>
      <c r="M22" s="28" t="s">
        <v>110</v>
      </c>
      <c r="N22" s="28" t="s">
        <v>110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 t="s">
        <v>110</v>
      </c>
      <c r="V22" s="28">
        <v>0</v>
      </c>
      <c r="W22" s="28" t="s">
        <v>110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753350</v>
      </c>
      <c r="AJ22" s="28">
        <v>0</v>
      </c>
      <c r="AK22" s="28">
        <v>0</v>
      </c>
      <c r="AL22" s="28">
        <v>0</v>
      </c>
      <c r="AM22" s="28">
        <v>0</v>
      </c>
      <c r="AN22" s="28" t="s">
        <v>128</v>
      </c>
      <c r="AO22" s="28">
        <v>0</v>
      </c>
      <c r="AP22" s="28">
        <v>0</v>
      </c>
      <c r="AQ22" s="28">
        <v>0</v>
      </c>
      <c r="AR22" s="28" t="s">
        <v>110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 t="s">
        <v>128</v>
      </c>
      <c r="AZ22" s="28">
        <v>11923155</v>
      </c>
      <c r="BA22" s="28">
        <v>0</v>
      </c>
      <c r="BB22" s="28">
        <v>0</v>
      </c>
      <c r="BC22" s="28">
        <v>0</v>
      </c>
      <c r="BD22" s="28" t="s">
        <v>128</v>
      </c>
      <c r="BE22" s="28" t="s">
        <v>148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 t="s">
        <v>110</v>
      </c>
      <c r="BR22" s="28" t="s">
        <v>128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 t="s">
        <v>148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 t="s">
        <v>110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 t="s">
        <v>110</v>
      </c>
      <c r="DA22" s="28">
        <v>0</v>
      </c>
      <c r="DB22" s="28">
        <v>0</v>
      </c>
      <c r="DC22" s="28">
        <v>0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 t="s">
        <v>163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0</v>
      </c>
      <c r="EL22" s="28">
        <v>90837616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 t="s">
        <v>110</v>
      </c>
      <c r="FK22" s="28">
        <v>0</v>
      </c>
      <c r="FL22" s="28">
        <v>0</v>
      </c>
      <c r="FM22" s="28">
        <v>0</v>
      </c>
      <c r="FN22" s="28">
        <v>0</v>
      </c>
      <c r="FO22" s="28">
        <v>0</v>
      </c>
      <c r="FP22" s="20" t="s">
        <v>149</v>
      </c>
      <c r="FQ22" s="20" t="s">
        <v>149</v>
      </c>
      <c r="FR22" s="20" t="s">
        <v>149</v>
      </c>
      <c r="FS22" s="28">
        <v>0</v>
      </c>
      <c r="FT22" s="28">
        <v>0</v>
      </c>
      <c r="FU22" s="28">
        <v>7046600</v>
      </c>
      <c r="FV22" s="20" t="s">
        <v>149</v>
      </c>
      <c r="FW22" s="28">
        <v>0</v>
      </c>
      <c r="FX22" s="20" t="s">
        <v>149</v>
      </c>
      <c r="FY22" s="20" t="s">
        <v>149</v>
      </c>
      <c r="FZ22" s="28">
        <v>0</v>
      </c>
      <c r="GA22" s="20" t="s">
        <v>149</v>
      </c>
      <c r="GB22" s="20" t="s">
        <v>149</v>
      </c>
      <c r="GC22" s="20" t="s">
        <v>149</v>
      </c>
      <c r="GD22" s="28">
        <v>0</v>
      </c>
      <c r="GE22" s="28" t="s">
        <v>110</v>
      </c>
      <c r="GF22" s="20" t="s">
        <v>149</v>
      </c>
      <c r="GG22" s="28">
        <v>0</v>
      </c>
      <c r="GH22" s="28">
        <v>0</v>
      </c>
      <c r="GI22" s="20" t="s">
        <v>149</v>
      </c>
      <c r="GJ22" s="28">
        <v>0</v>
      </c>
      <c r="GK22" s="28">
        <v>0</v>
      </c>
      <c r="GL22" s="28">
        <v>0</v>
      </c>
      <c r="GM22" s="28" t="s">
        <v>110</v>
      </c>
      <c r="GN22" s="28">
        <v>0</v>
      </c>
      <c r="GO22" s="28">
        <v>0</v>
      </c>
      <c r="GP22" s="28">
        <v>0</v>
      </c>
      <c r="GQ22" s="28">
        <v>0</v>
      </c>
      <c r="GR22" s="28">
        <v>0</v>
      </c>
      <c r="GS22" s="28">
        <v>0</v>
      </c>
      <c r="GT22" s="28">
        <v>0</v>
      </c>
      <c r="GU22" s="28">
        <v>0</v>
      </c>
      <c r="GV22" s="28">
        <v>0</v>
      </c>
      <c r="GW22" s="28">
        <v>0</v>
      </c>
      <c r="GX22" s="28">
        <v>0</v>
      </c>
      <c r="GY22" s="28">
        <v>0</v>
      </c>
      <c r="GZ22" s="28">
        <v>0</v>
      </c>
      <c r="HA22" s="28">
        <v>0</v>
      </c>
      <c r="HB22" s="28">
        <v>0</v>
      </c>
      <c r="HC22" s="28">
        <v>0</v>
      </c>
      <c r="HD22" s="28">
        <v>0</v>
      </c>
      <c r="HE22" s="28">
        <v>0</v>
      </c>
      <c r="HF22" s="28">
        <v>0</v>
      </c>
      <c r="HG22" s="28">
        <v>0</v>
      </c>
      <c r="HH22" s="28">
        <v>0</v>
      </c>
      <c r="HI22" s="28">
        <v>0</v>
      </c>
      <c r="HJ22" s="28">
        <v>0</v>
      </c>
      <c r="HK22" s="28">
        <v>0</v>
      </c>
      <c r="HL22" s="28">
        <v>0</v>
      </c>
      <c r="HM22" s="28">
        <v>0</v>
      </c>
      <c r="HN22" s="28">
        <v>0</v>
      </c>
      <c r="HO22" s="28">
        <v>0</v>
      </c>
      <c r="HP22" s="28">
        <v>0</v>
      </c>
      <c r="HQ22" s="28">
        <v>0</v>
      </c>
      <c r="HR22" s="28">
        <v>0</v>
      </c>
      <c r="HS22" s="28">
        <v>0</v>
      </c>
      <c r="HT22" s="28">
        <v>0</v>
      </c>
      <c r="HU22" s="28">
        <v>0</v>
      </c>
      <c r="HV22" s="28">
        <v>0</v>
      </c>
      <c r="HW22" s="28">
        <v>0</v>
      </c>
      <c r="HX22" s="28">
        <v>0</v>
      </c>
      <c r="HY22" s="28">
        <v>0</v>
      </c>
      <c r="HZ22" s="28" t="s">
        <v>188</v>
      </c>
      <c r="IA22" s="28">
        <f>15483783+191836916</f>
        <v>207320699</v>
      </c>
      <c r="IB22" s="28">
        <v>0</v>
      </c>
      <c r="IC22" s="28">
        <v>0</v>
      </c>
      <c r="ID22" s="28">
        <v>0</v>
      </c>
      <c r="IE22" s="28">
        <v>0</v>
      </c>
      <c r="IF22" s="28" t="s">
        <v>110</v>
      </c>
      <c r="IG22" s="28">
        <v>0</v>
      </c>
      <c r="IH22" s="28">
        <v>0</v>
      </c>
      <c r="II22" s="28">
        <v>0</v>
      </c>
      <c r="IJ22" s="28">
        <v>0</v>
      </c>
      <c r="IK22" s="28">
        <v>0</v>
      </c>
      <c r="IL22" s="28">
        <v>0</v>
      </c>
      <c r="IM22" s="28">
        <v>0</v>
      </c>
      <c r="IN22" s="28">
        <v>0</v>
      </c>
      <c r="IO22" s="28">
        <v>0</v>
      </c>
      <c r="IP22" s="28">
        <v>0</v>
      </c>
      <c r="IQ22" s="28">
        <v>0</v>
      </c>
      <c r="IR22" s="28">
        <v>0</v>
      </c>
      <c r="IS22" s="28">
        <v>0</v>
      </c>
      <c r="IT22" s="28">
        <v>160042774</v>
      </c>
      <c r="IU22" s="28">
        <v>0</v>
      </c>
    </row>
    <row r="23" spans="1:255" ht="17.25" customHeight="1">
      <c r="A23" s="103"/>
      <c r="B23" s="24" t="s">
        <v>91</v>
      </c>
      <c r="C23" s="21" t="s">
        <v>92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 t="s">
        <v>110</v>
      </c>
      <c r="L23" s="28">
        <v>0</v>
      </c>
      <c r="M23" s="28" t="s">
        <v>110</v>
      </c>
      <c r="N23" s="28" t="s">
        <v>110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 t="s">
        <v>110</v>
      </c>
      <c r="V23" s="28">
        <v>0</v>
      </c>
      <c r="W23" s="28" t="s">
        <v>110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157418363</v>
      </c>
      <c r="AJ23" s="28">
        <v>0</v>
      </c>
      <c r="AK23" s="28">
        <v>0</v>
      </c>
      <c r="AL23" s="28">
        <v>0</v>
      </c>
      <c r="AM23" s="28">
        <v>0</v>
      </c>
      <c r="AN23" s="28" t="s">
        <v>128</v>
      </c>
      <c r="AO23" s="28">
        <v>0</v>
      </c>
      <c r="AP23" s="28">
        <v>0</v>
      </c>
      <c r="AQ23" s="28">
        <v>0</v>
      </c>
      <c r="AR23" s="28" t="s">
        <v>110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 t="s">
        <v>128</v>
      </c>
      <c r="AZ23" s="28">
        <v>0</v>
      </c>
      <c r="BA23" s="28">
        <v>0</v>
      </c>
      <c r="BB23" s="28">
        <v>0</v>
      </c>
      <c r="BC23" s="28">
        <v>0</v>
      </c>
      <c r="BD23" s="28" t="s">
        <v>128</v>
      </c>
      <c r="BE23" s="28" t="s">
        <v>148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 t="s">
        <v>110</v>
      </c>
      <c r="BR23" s="28" t="s">
        <v>128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 t="s">
        <v>148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0</v>
      </c>
      <c r="CR23" s="28" t="s">
        <v>110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 t="s">
        <v>110</v>
      </c>
      <c r="DA23" s="28">
        <v>0</v>
      </c>
      <c r="DB23" s="28">
        <v>0</v>
      </c>
      <c r="DC23" s="28">
        <v>0</v>
      </c>
      <c r="DD23" s="28">
        <v>0</v>
      </c>
      <c r="DE23" s="28">
        <v>0</v>
      </c>
      <c r="DF23" s="28">
        <v>0</v>
      </c>
      <c r="DG23" s="28">
        <v>0</v>
      </c>
      <c r="DH23" s="28">
        <v>0</v>
      </c>
      <c r="DI23" s="28">
        <v>0</v>
      </c>
      <c r="DJ23" s="28">
        <v>0</v>
      </c>
      <c r="DK23" s="28">
        <v>0</v>
      </c>
      <c r="DL23" s="28">
        <v>0</v>
      </c>
      <c r="DM23" s="28">
        <v>0</v>
      </c>
      <c r="DN23" s="28">
        <v>0</v>
      </c>
      <c r="DO23" s="28">
        <v>0</v>
      </c>
      <c r="DP23" s="28">
        <v>0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 t="s">
        <v>163</v>
      </c>
      <c r="DY23" s="28">
        <v>0</v>
      </c>
      <c r="DZ23" s="28">
        <v>0</v>
      </c>
      <c r="EA23" s="28">
        <v>0</v>
      </c>
      <c r="EB23" s="28">
        <v>0</v>
      </c>
      <c r="EC23" s="28">
        <v>0</v>
      </c>
      <c r="ED23" s="28">
        <v>0</v>
      </c>
      <c r="EE23" s="28">
        <v>0</v>
      </c>
      <c r="EF23" s="28">
        <v>0</v>
      </c>
      <c r="EG23" s="28">
        <v>0</v>
      </c>
      <c r="EH23" s="28">
        <v>0</v>
      </c>
      <c r="EI23" s="28">
        <v>0</v>
      </c>
      <c r="EJ23" s="28">
        <v>0</v>
      </c>
      <c r="EK23" s="28">
        <v>0</v>
      </c>
      <c r="EL23" s="28">
        <v>0</v>
      </c>
      <c r="EM23" s="28">
        <v>0</v>
      </c>
      <c r="EN23" s="28">
        <v>0</v>
      </c>
      <c r="EO23" s="28">
        <v>0</v>
      </c>
      <c r="EP23" s="28">
        <v>0</v>
      </c>
      <c r="EQ23" s="28">
        <v>0</v>
      </c>
      <c r="ER23" s="28">
        <v>0</v>
      </c>
      <c r="ES23" s="28">
        <v>0</v>
      </c>
      <c r="ET23" s="28">
        <v>0</v>
      </c>
      <c r="EU23" s="28">
        <v>0</v>
      </c>
      <c r="EV23" s="28">
        <v>0</v>
      </c>
      <c r="EW23" s="28">
        <v>0</v>
      </c>
      <c r="EX23" s="28">
        <v>0</v>
      </c>
      <c r="EY23" s="28">
        <v>0</v>
      </c>
      <c r="EZ23" s="28">
        <v>0</v>
      </c>
      <c r="FA23" s="28">
        <v>0</v>
      </c>
      <c r="FB23" s="28">
        <v>0</v>
      </c>
      <c r="FC23" s="28">
        <v>0</v>
      </c>
      <c r="FD23" s="28">
        <v>0</v>
      </c>
      <c r="FE23" s="28">
        <v>0</v>
      </c>
      <c r="FF23" s="28">
        <v>0</v>
      </c>
      <c r="FG23" s="28">
        <v>0</v>
      </c>
      <c r="FH23" s="28">
        <v>0</v>
      </c>
      <c r="FI23" s="28">
        <v>0</v>
      </c>
      <c r="FJ23" s="28" t="s">
        <v>110</v>
      </c>
      <c r="FK23" s="28">
        <v>0</v>
      </c>
      <c r="FL23" s="28">
        <v>0</v>
      </c>
      <c r="FM23" s="28">
        <v>0</v>
      </c>
      <c r="FN23" s="28">
        <v>0</v>
      </c>
      <c r="FO23" s="28">
        <v>0</v>
      </c>
      <c r="FP23" s="20" t="s">
        <v>149</v>
      </c>
      <c r="FQ23" s="20" t="s">
        <v>149</v>
      </c>
      <c r="FR23" s="20" t="s">
        <v>149</v>
      </c>
      <c r="FS23" s="28">
        <v>0</v>
      </c>
      <c r="FT23" s="28">
        <v>0</v>
      </c>
      <c r="FU23" s="28">
        <v>0</v>
      </c>
      <c r="FV23" s="20" t="s">
        <v>149</v>
      </c>
      <c r="FW23" s="28">
        <v>0</v>
      </c>
      <c r="FX23" s="20" t="s">
        <v>149</v>
      </c>
      <c r="FY23" s="20" t="s">
        <v>149</v>
      </c>
      <c r="FZ23" s="28">
        <v>0</v>
      </c>
      <c r="GA23" s="20" t="s">
        <v>149</v>
      </c>
      <c r="GB23" s="20" t="s">
        <v>149</v>
      </c>
      <c r="GC23" s="20" t="s">
        <v>149</v>
      </c>
      <c r="GD23" s="28">
        <v>0</v>
      </c>
      <c r="GE23" s="28" t="s">
        <v>110</v>
      </c>
      <c r="GF23" s="20" t="s">
        <v>149</v>
      </c>
      <c r="GG23" s="28">
        <v>0</v>
      </c>
      <c r="GH23" s="28">
        <v>0</v>
      </c>
      <c r="GI23" s="20" t="s">
        <v>149</v>
      </c>
      <c r="GJ23" s="28">
        <v>0</v>
      </c>
      <c r="GK23" s="28">
        <v>0</v>
      </c>
      <c r="GL23" s="28">
        <v>0</v>
      </c>
      <c r="GM23" s="28" t="s">
        <v>110</v>
      </c>
      <c r="GN23" s="28">
        <v>0</v>
      </c>
      <c r="GO23" s="28">
        <v>0</v>
      </c>
      <c r="GP23" s="28">
        <v>0</v>
      </c>
      <c r="GQ23" s="28">
        <v>0</v>
      </c>
      <c r="GR23" s="28">
        <v>0</v>
      </c>
      <c r="GS23" s="28">
        <v>0</v>
      </c>
      <c r="GT23" s="28">
        <v>0</v>
      </c>
      <c r="GU23" s="28">
        <v>0</v>
      </c>
      <c r="GV23" s="28">
        <v>0</v>
      </c>
      <c r="GW23" s="28">
        <v>0</v>
      </c>
      <c r="GX23" s="28">
        <v>0</v>
      </c>
      <c r="GY23" s="28">
        <v>0</v>
      </c>
      <c r="GZ23" s="28">
        <v>0</v>
      </c>
      <c r="HA23" s="28">
        <v>0</v>
      </c>
      <c r="HB23" s="28">
        <v>0</v>
      </c>
      <c r="HC23" s="28">
        <v>0</v>
      </c>
      <c r="HD23" s="28">
        <v>0</v>
      </c>
      <c r="HE23" s="28">
        <v>0</v>
      </c>
      <c r="HF23" s="28">
        <v>0</v>
      </c>
      <c r="HG23" s="28">
        <v>0</v>
      </c>
      <c r="HH23" s="28">
        <v>0</v>
      </c>
      <c r="HI23" s="28">
        <v>0</v>
      </c>
      <c r="HJ23" s="28">
        <v>0</v>
      </c>
      <c r="HK23" s="28">
        <v>0</v>
      </c>
      <c r="HL23" s="28">
        <v>0</v>
      </c>
      <c r="HM23" s="28">
        <v>0</v>
      </c>
      <c r="HN23" s="28">
        <v>0</v>
      </c>
      <c r="HO23" s="28">
        <v>0</v>
      </c>
      <c r="HP23" s="28">
        <v>0</v>
      </c>
      <c r="HQ23" s="28">
        <v>0</v>
      </c>
      <c r="HR23" s="28">
        <v>0</v>
      </c>
      <c r="HS23" s="28">
        <v>0</v>
      </c>
      <c r="HT23" s="28">
        <v>0</v>
      </c>
      <c r="HU23" s="28">
        <v>0</v>
      </c>
      <c r="HV23" s="28">
        <v>0</v>
      </c>
      <c r="HW23" s="28">
        <v>0</v>
      </c>
      <c r="HX23" s="28">
        <v>0</v>
      </c>
      <c r="HY23" s="28">
        <v>0</v>
      </c>
      <c r="HZ23" s="28" t="s">
        <v>188</v>
      </c>
      <c r="IA23" s="28">
        <v>0</v>
      </c>
      <c r="IB23" s="28">
        <v>0</v>
      </c>
      <c r="IC23" s="28">
        <v>0</v>
      </c>
      <c r="ID23" s="28">
        <v>0</v>
      </c>
      <c r="IE23" s="28">
        <v>0</v>
      </c>
      <c r="IF23" s="28" t="s">
        <v>110</v>
      </c>
      <c r="IG23" s="28">
        <v>0</v>
      </c>
      <c r="IH23" s="28">
        <v>0</v>
      </c>
      <c r="II23" s="28">
        <v>0</v>
      </c>
      <c r="IJ23" s="28">
        <v>0</v>
      </c>
      <c r="IK23" s="28">
        <v>0</v>
      </c>
      <c r="IL23" s="28">
        <v>0</v>
      </c>
      <c r="IM23" s="28">
        <v>0</v>
      </c>
      <c r="IN23" s="28">
        <v>0</v>
      </c>
      <c r="IO23" s="28">
        <v>0</v>
      </c>
      <c r="IP23" s="28">
        <v>0</v>
      </c>
      <c r="IQ23" s="28">
        <v>0</v>
      </c>
      <c r="IR23" s="28">
        <v>0</v>
      </c>
      <c r="IS23" s="28">
        <v>0</v>
      </c>
      <c r="IT23" s="28">
        <v>0</v>
      </c>
      <c r="IU23" s="28">
        <v>0</v>
      </c>
    </row>
    <row r="24" spans="1:255" ht="17.25" customHeight="1">
      <c r="A24" s="103"/>
      <c r="B24" s="24" t="s">
        <v>93</v>
      </c>
      <c r="C24" s="21" t="s">
        <v>48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 t="s">
        <v>110</v>
      </c>
      <c r="L24" s="28">
        <v>0</v>
      </c>
      <c r="M24" s="28" t="s">
        <v>110</v>
      </c>
      <c r="N24" s="28" t="s">
        <v>110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 t="s">
        <v>110</v>
      </c>
      <c r="V24" s="28">
        <v>0</v>
      </c>
      <c r="W24" s="28" t="s">
        <v>110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333127956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 t="s">
        <v>128</v>
      </c>
      <c r="AO24" s="28">
        <v>0</v>
      </c>
      <c r="AP24" s="28">
        <v>0</v>
      </c>
      <c r="AQ24" s="28">
        <v>0</v>
      </c>
      <c r="AR24" s="28" t="s">
        <v>110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 t="s">
        <v>128</v>
      </c>
      <c r="AZ24" s="28">
        <v>0</v>
      </c>
      <c r="BA24" s="28">
        <v>0</v>
      </c>
      <c r="BB24" s="28">
        <v>0</v>
      </c>
      <c r="BC24" s="28">
        <v>0</v>
      </c>
      <c r="BD24" s="28" t="s">
        <v>128</v>
      </c>
      <c r="BE24" s="28" t="s">
        <v>148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 t="s">
        <v>110</v>
      </c>
      <c r="BR24" s="28" t="s">
        <v>128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/>
      <c r="CF24" s="28">
        <v>0</v>
      </c>
      <c r="CG24" s="28">
        <v>0</v>
      </c>
      <c r="CH24" s="28">
        <v>0</v>
      </c>
      <c r="CI24" s="28">
        <v>0</v>
      </c>
      <c r="CJ24" s="28" t="s">
        <v>148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 t="s">
        <v>110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 t="s">
        <v>110</v>
      </c>
      <c r="DA24" s="28">
        <v>0</v>
      </c>
      <c r="DB24" s="28">
        <v>0</v>
      </c>
      <c r="DC24" s="28">
        <v>0</v>
      </c>
      <c r="DD24" s="28">
        <v>0</v>
      </c>
      <c r="DE24" s="28">
        <v>0</v>
      </c>
      <c r="DF24" s="28">
        <v>0</v>
      </c>
      <c r="DG24" s="28">
        <v>0</v>
      </c>
      <c r="DH24" s="28">
        <v>0</v>
      </c>
      <c r="DI24" s="28">
        <v>0</v>
      </c>
      <c r="DJ24" s="28">
        <v>0</v>
      </c>
      <c r="DK24" s="28">
        <v>0</v>
      </c>
      <c r="DL24" s="28">
        <v>0</v>
      </c>
      <c r="DM24" s="28">
        <v>0</v>
      </c>
      <c r="DN24" s="28">
        <v>0</v>
      </c>
      <c r="DO24" s="28">
        <v>0</v>
      </c>
      <c r="DP24" s="28">
        <v>0</v>
      </c>
      <c r="DQ24" s="28">
        <v>0</v>
      </c>
      <c r="DR24" s="28">
        <v>0</v>
      </c>
      <c r="DS24" s="28">
        <v>0</v>
      </c>
      <c r="DT24" s="28">
        <v>371098555</v>
      </c>
      <c r="DU24" s="28">
        <v>0</v>
      </c>
      <c r="DV24" s="28">
        <v>0</v>
      </c>
      <c r="DW24" s="28">
        <v>0</v>
      </c>
      <c r="DX24" s="28" t="s">
        <v>163</v>
      </c>
      <c r="DY24" s="28">
        <v>0</v>
      </c>
      <c r="DZ24" s="28">
        <v>0</v>
      </c>
      <c r="EA24" s="28">
        <v>0</v>
      </c>
      <c r="EB24" s="28">
        <v>0</v>
      </c>
      <c r="EC24" s="28">
        <v>0</v>
      </c>
      <c r="ED24" s="28">
        <v>0</v>
      </c>
      <c r="EE24" s="28">
        <v>0</v>
      </c>
      <c r="EF24" s="28">
        <v>283869360</v>
      </c>
      <c r="EG24" s="28">
        <v>0</v>
      </c>
      <c r="EH24" s="28">
        <v>0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>
        <v>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>
        <v>0</v>
      </c>
      <c r="FC24" s="28">
        <v>0</v>
      </c>
      <c r="FD24" s="28">
        <v>122192707</v>
      </c>
      <c r="FE24" s="28">
        <v>0</v>
      </c>
      <c r="FF24" s="28">
        <v>0</v>
      </c>
      <c r="FG24" s="28">
        <v>0</v>
      </c>
      <c r="FH24" s="28">
        <v>0</v>
      </c>
      <c r="FI24" s="28">
        <v>0</v>
      </c>
      <c r="FJ24" s="28" t="s">
        <v>110</v>
      </c>
      <c r="FK24" s="28">
        <v>0</v>
      </c>
      <c r="FL24" s="28">
        <v>0</v>
      </c>
      <c r="FM24" s="28">
        <v>0</v>
      </c>
      <c r="FN24" s="28">
        <v>0</v>
      </c>
      <c r="FO24" s="28">
        <v>0</v>
      </c>
      <c r="FP24" s="20" t="s">
        <v>149</v>
      </c>
      <c r="FQ24" s="20" t="s">
        <v>149</v>
      </c>
      <c r="FR24" s="20" t="s">
        <v>149</v>
      </c>
      <c r="FS24" s="28">
        <v>0</v>
      </c>
      <c r="FT24" s="28">
        <v>0</v>
      </c>
      <c r="FU24" s="28">
        <v>0</v>
      </c>
      <c r="FV24" s="20" t="s">
        <v>149</v>
      </c>
      <c r="FW24" s="28">
        <v>0</v>
      </c>
      <c r="FX24" s="20" t="s">
        <v>149</v>
      </c>
      <c r="FY24" s="20" t="s">
        <v>149</v>
      </c>
      <c r="FZ24" s="28">
        <v>0</v>
      </c>
      <c r="GA24" s="20" t="s">
        <v>149</v>
      </c>
      <c r="GB24" s="20" t="s">
        <v>149</v>
      </c>
      <c r="GC24" s="20" t="s">
        <v>149</v>
      </c>
      <c r="GD24" s="28">
        <v>0</v>
      </c>
      <c r="GE24" s="28" t="s">
        <v>110</v>
      </c>
      <c r="GF24" s="20" t="s">
        <v>149</v>
      </c>
      <c r="GG24" s="28">
        <v>0</v>
      </c>
      <c r="GH24" s="28">
        <v>0</v>
      </c>
      <c r="GI24" s="20" t="s">
        <v>149</v>
      </c>
      <c r="GJ24" s="28">
        <v>0</v>
      </c>
      <c r="GK24" s="28">
        <v>0</v>
      </c>
      <c r="GL24" s="28">
        <v>0</v>
      </c>
      <c r="GM24" s="28" t="s">
        <v>110</v>
      </c>
      <c r="GN24" s="28">
        <v>0</v>
      </c>
      <c r="GO24" s="28">
        <v>0</v>
      </c>
      <c r="GP24" s="28">
        <v>0</v>
      </c>
      <c r="GQ24" s="28">
        <v>0</v>
      </c>
      <c r="GR24" s="28">
        <v>0</v>
      </c>
      <c r="GS24" s="28">
        <v>0</v>
      </c>
      <c r="GT24" s="28">
        <v>0</v>
      </c>
      <c r="GU24" s="28">
        <v>0</v>
      </c>
      <c r="GV24" s="28">
        <v>0</v>
      </c>
      <c r="GW24" s="28">
        <v>0</v>
      </c>
      <c r="GX24" s="28">
        <v>0</v>
      </c>
      <c r="GY24" s="28">
        <v>0</v>
      </c>
      <c r="GZ24" s="28">
        <v>0</v>
      </c>
      <c r="HA24" s="28">
        <v>0</v>
      </c>
      <c r="HB24" s="28">
        <v>0</v>
      </c>
      <c r="HC24" s="28">
        <v>0</v>
      </c>
      <c r="HD24" s="28">
        <v>0</v>
      </c>
      <c r="HE24" s="28">
        <v>0</v>
      </c>
      <c r="HF24" s="28">
        <v>0</v>
      </c>
      <c r="HG24" s="28">
        <v>0</v>
      </c>
      <c r="HH24" s="28">
        <v>0</v>
      </c>
      <c r="HI24" s="28">
        <v>0</v>
      </c>
      <c r="HJ24" s="28">
        <v>0</v>
      </c>
      <c r="HK24" s="28">
        <v>0</v>
      </c>
      <c r="HL24" s="28">
        <v>0</v>
      </c>
      <c r="HM24" s="28">
        <v>0</v>
      </c>
      <c r="HN24" s="28">
        <v>0</v>
      </c>
      <c r="HO24" s="28">
        <v>0</v>
      </c>
      <c r="HP24" s="28">
        <v>0</v>
      </c>
      <c r="HQ24" s="28">
        <v>0</v>
      </c>
      <c r="HR24" s="28">
        <v>0</v>
      </c>
      <c r="HS24" s="28">
        <v>0</v>
      </c>
      <c r="HT24" s="28">
        <v>0</v>
      </c>
      <c r="HU24" s="28">
        <v>0</v>
      </c>
      <c r="HV24" s="28">
        <v>0</v>
      </c>
      <c r="HW24" s="28">
        <v>0</v>
      </c>
      <c r="HX24" s="28">
        <v>0</v>
      </c>
      <c r="HY24" s="28">
        <v>0</v>
      </c>
      <c r="HZ24" s="28" t="s">
        <v>188</v>
      </c>
      <c r="IA24" s="28">
        <v>575189788</v>
      </c>
      <c r="IB24" s="28">
        <v>0</v>
      </c>
      <c r="IC24" s="28">
        <v>0</v>
      </c>
      <c r="ID24" s="28">
        <v>0</v>
      </c>
      <c r="IE24" s="28">
        <v>0</v>
      </c>
      <c r="IF24" s="28" t="s">
        <v>110</v>
      </c>
      <c r="IG24" s="28">
        <v>0</v>
      </c>
      <c r="IH24" s="28">
        <v>0</v>
      </c>
      <c r="II24" s="28">
        <v>0</v>
      </c>
      <c r="IJ24" s="28">
        <v>0</v>
      </c>
      <c r="IK24" s="28">
        <v>0</v>
      </c>
      <c r="IL24" s="28">
        <v>0</v>
      </c>
      <c r="IM24" s="28">
        <v>0</v>
      </c>
      <c r="IN24" s="28">
        <v>0</v>
      </c>
      <c r="IO24" s="28">
        <v>0</v>
      </c>
      <c r="IP24" s="28">
        <v>0</v>
      </c>
      <c r="IQ24" s="28">
        <v>0</v>
      </c>
      <c r="IR24" s="28">
        <v>0</v>
      </c>
      <c r="IS24" s="28">
        <v>0</v>
      </c>
      <c r="IT24" s="28">
        <v>0</v>
      </c>
      <c r="IU24" s="28">
        <v>0</v>
      </c>
    </row>
    <row r="25" spans="1:255" ht="17.25" customHeight="1">
      <c r="A25" s="103"/>
      <c r="B25" s="24" t="s">
        <v>94</v>
      </c>
      <c r="C25" s="19" t="s">
        <v>49</v>
      </c>
      <c r="D25" s="28">
        <v>348492373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 t="s">
        <v>110</v>
      </c>
      <c r="L25" s="28">
        <v>0</v>
      </c>
      <c r="M25" s="28" t="s">
        <v>110</v>
      </c>
      <c r="N25" s="28" t="s">
        <v>110</v>
      </c>
      <c r="O25" s="28">
        <v>17917237</v>
      </c>
      <c r="P25" s="28">
        <v>0</v>
      </c>
      <c r="Q25" s="28">
        <v>0</v>
      </c>
      <c r="R25" s="28">
        <v>0</v>
      </c>
      <c r="S25" s="28">
        <v>70870176</v>
      </c>
      <c r="T25" s="28">
        <v>85175295</v>
      </c>
      <c r="U25" s="28" t="s">
        <v>110</v>
      </c>
      <c r="V25" s="28">
        <v>0</v>
      </c>
      <c r="W25" s="28" t="s">
        <v>110</v>
      </c>
      <c r="X25" s="28">
        <v>15872682</v>
      </c>
      <c r="Y25" s="28">
        <v>96000000</v>
      </c>
      <c r="Z25" s="28">
        <v>46667309</v>
      </c>
      <c r="AA25" s="28">
        <v>0</v>
      </c>
      <c r="AB25" s="28">
        <v>0</v>
      </c>
      <c r="AC25" s="28">
        <v>5700680</v>
      </c>
      <c r="AD25" s="28">
        <v>0</v>
      </c>
      <c r="AE25" s="28">
        <v>0</v>
      </c>
      <c r="AF25" s="28">
        <v>0</v>
      </c>
      <c r="AG25" s="28">
        <v>0</v>
      </c>
      <c r="AH25" s="28">
        <v>24917612</v>
      </c>
      <c r="AI25" s="28">
        <v>0</v>
      </c>
      <c r="AJ25" s="28">
        <v>238691212</v>
      </c>
      <c r="AK25" s="28">
        <v>135891984</v>
      </c>
      <c r="AL25" s="28">
        <v>0</v>
      </c>
      <c r="AM25" s="28">
        <v>8884802</v>
      </c>
      <c r="AN25" s="28" t="s">
        <v>128</v>
      </c>
      <c r="AO25" s="28">
        <v>0</v>
      </c>
      <c r="AP25" s="28">
        <v>0</v>
      </c>
      <c r="AQ25" s="28">
        <v>261435573</v>
      </c>
      <c r="AR25" s="28" t="s">
        <v>110</v>
      </c>
      <c r="AS25" s="28">
        <v>13614000</v>
      </c>
      <c r="AT25" s="28">
        <v>0</v>
      </c>
      <c r="AU25" s="28">
        <v>0</v>
      </c>
      <c r="AV25" s="28">
        <v>0</v>
      </c>
      <c r="AW25" s="28">
        <v>166140188</v>
      </c>
      <c r="AX25" s="28">
        <v>0</v>
      </c>
      <c r="AY25" s="28" t="s">
        <v>128</v>
      </c>
      <c r="AZ25" s="28">
        <v>0</v>
      </c>
      <c r="BA25" s="28">
        <v>0</v>
      </c>
      <c r="BB25" s="28">
        <v>350035111</v>
      </c>
      <c r="BC25" s="28">
        <v>0</v>
      </c>
      <c r="BD25" s="28" t="s">
        <v>128</v>
      </c>
      <c r="BE25" s="28" t="s">
        <v>148</v>
      </c>
      <c r="BF25" s="28">
        <v>0</v>
      </c>
      <c r="BG25" s="28">
        <v>0</v>
      </c>
      <c r="BH25" s="28">
        <v>172273688</v>
      </c>
      <c r="BI25" s="28">
        <v>18760538</v>
      </c>
      <c r="BJ25" s="28">
        <v>0</v>
      </c>
      <c r="BK25" s="28">
        <v>45320000</v>
      </c>
      <c r="BL25" s="28">
        <v>0</v>
      </c>
      <c r="BM25" s="28">
        <v>21360000</v>
      </c>
      <c r="BN25" s="28">
        <v>0</v>
      </c>
      <c r="BO25" s="28">
        <v>0</v>
      </c>
      <c r="BP25" s="28">
        <v>17779189</v>
      </c>
      <c r="BQ25" s="28" t="s">
        <v>110</v>
      </c>
      <c r="BR25" s="28" t="s">
        <v>128</v>
      </c>
      <c r="BS25" s="28">
        <v>0</v>
      </c>
      <c r="BT25" s="28">
        <v>0</v>
      </c>
      <c r="BU25" s="28">
        <v>0</v>
      </c>
      <c r="BV25" s="28">
        <v>0</v>
      </c>
      <c r="BW25" s="28">
        <v>2380839</v>
      </c>
      <c r="BX25" s="28">
        <v>0</v>
      </c>
      <c r="BY25" s="28">
        <v>0</v>
      </c>
      <c r="BZ25" s="28">
        <v>14726509</v>
      </c>
      <c r="CA25" s="28">
        <v>0</v>
      </c>
      <c r="CB25" s="28">
        <v>0</v>
      </c>
      <c r="CC25" s="28">
        <v>3205800</v>
      </c>
      <c r="CD25" s="28">
        <v>289719350</v>
      </c>
      <c r="CF25" s="28">
        <v>0</v>
      </c>
      <c r="CG25" s="28">
        <v>0</v>
      </c>
      <c r="CH25" s="28">
        <v>0</v>
      </c>
      <c r="CI25" s="28">
        <v>0</v>
      </c>
      <c r="CJ25" s="28" t="s">
        <v>148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>
        <v>0</v>
      </c>
      <c r="CR25" s="28" t="s">
        <v>110</v>
      </c>
      <c r="CS25" s="28">
        <v>0</v>
      </c>
      <c r="CT25" s="28">
        <v>0</v>
      </c>
      <c r="CU25" s="28">
        <v>0</v>
      </c>
      <c r="CV25" s="28">
        <v>0</v>
      </c>
      <c r="CW25" s="28">
        <v>65134348</v>
      </c>
      <c r="CX25" s="28">
        <v>0</v>
      </c>
      <c r="CY25" s="28">
        <v>181047148</v>
      </c>
      <c r="CZ25" s="28" t="s">
        <v>110</v>
      </c>
      <c r="DA25" s="28">
        <v>0</v>
      </c>
      <c r="DB25" s="28">
        <v>0</v>
      </c>
      <c r="DC25" s="28">
        <v>0</v>
      </c>
      <c r="DD25" s="28">
        <v>11474903</v>
      </c>
      <c r="DE25" s="28">
        <v>0</v>
      </c>
      <c r="DF25" s="28">
        <v>0</v>
      </c>
      <c r="DG25" s="28">
        <v>31841655</v>
      </c>
      <c r="DH25" s="28">
        <v>0</v>
      </c>
      <c r="DI25" s="28">
        <v>0</v>
      </c>
      <c r="DJ25" s="28">
        <v>100000</v>
      </c>
      <c r="DK25" s="28">
        <v>17424097</v>
      </c>
      <c r="DL25" s="28">
        <v>0</v>
      </c>
      <c r="DM25" s="28">
        <v>409405014</v>
      </c>
      <c r="DN25" s="28">
        <v>167567733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36467153</v>
      </c>
      <c r="DV25" s="28">
        <v>0</v>
      </c>
      <c r="DW25" s="28">
        <v>0</v>
      </c>
      <c r="DX25" s="28" t="s">
        <v>163</v>
      </c>
      <c r="DY25" s="28">
        <v>0</v>
      </c>
      <c r="DZ25" s="28">
        <v>14793877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0</v>
      </c>
      <c r="EH25" s="28">
        <v>0</v>
      </c>
      <c r="EI25" s="28">
        <v>0</v>
      </c>
      <c r="EJ25" s="28">
        <v>0</v>
      </c>
      <c r="EK25" s="28">
        <v>0</v>
      </c>
      <c r="EL25" s="28">
        <v>0</v>
      </c>
      <c r="EM25" s="28">
        <v>0</v>
      </c>
      <c r="EN25" s="28">
        <v>0</v>
      </c>
      <c r="EO25" s="28">
        <v>0</v>
      </c>
      <c r="EP25" s="28">
        <v>129289500</v>
      </c>
      <c r="EQ25" s="28">
        <v>0</v>
      </c>
      <c r="ER25" s="28">
        <v>0</v>
      </c>
      <c r="ES25" s="28">
        <v>0</v>
      </c>
      <c r="ET25" s="28">
        <v>53894653</v>
      </c>
      <c r="EU25" s="28">
        <v>0</v>
      </c>
      <c r="EV25" s="28">
        <v>286855891</v>
      </c>
      <c r="EW25" s="28">
        <v>32333985</v>
      </c>
      <c r="EX25" s="28">
        <v>0</v>
      </c>
      <c r="EY25" s="28">
        <v>10384440</v>
      </c>
      <c r="EZ25" s="28">
        <v>0</v>
      </c>
      <c r="FA25" s="28">
        <v>0</v>
      </c>
      <c r="FB25" s="28">
        <v>58021902</v>
      </c>
      <c r="FC25" s="28">
        <v>0</v>
      </c>
      <c r="FD25" s="28">
        <v>0</v>
      </c>
      <c r="FE25" s="28">
        <v>0</v>
      </c>
      <c r="FF25" s="28">
        <v>823686427</v>
      </c>
      <c r="FG25" s="28">
        <v>0</v>
      </c>
      <c r="FH25" s="28">
        <v>523370000</v>
      </c>
      <c r="FI25" s="28">
        <v>0</v>
      </c>
      <c r="FJ25" s="28" t="s">
        <v>110</v>
      </c>
      <c r="FK25" s="28">
        <v>0</v>
      </c>
      <c r="FL25" s="28">
        <v>255659468</v>
      </c>
      <c r="FM25" s="28">
        <v>31601560</v>
      </c>
      <c r="FN25" s="28">
        <v>0</v>
      </c>
      <c r="FO25" s="28">
        <v>0</v>
      </c>
      <c r="FP25" s="20" t="s">
        <v>149</v>
      </c>
      <c r="FQ25" s="20" t="s">
        <v>149</v>
      </c>
      <c r="FR25" s="20" t="s">
        <v>149</v>
      </c>
      <c r="FS25" s="28">
        <v>522530000</v>
      </c>
      <c r="FT25" s="28">
        <v>0</v>
      </c>
      <c r="FU25" s="28">
        <v>829050168</v>
      </c>
      <c r="FV25" s="20" t="s">
        <v>149</v>
      </c>
      <c r="FW25" s="28">
        <v>338034203</v>
      </c>
      <c r="FX25" s="20" t="s">
        <v>149</v>
      </c>
      <c r="FY25" s="20" t="s">
        <v>149</v>
      </c>
      <c r="FZ25" s="28">
        <v>388009286</v>
      </c>
      <c r="GA25" s="20" t="s">
        <v>149</v>
      </c>
      <c r="GB25" s="20" t="s">
        <v>149</v>
      </c>
      <c r="GC25" s="20" t="s">
        <v>149</v>
      </c>
      <c r="GD25" s="28">
        <v>0</v>
      </c>
      <c r="GE25" s="28" t="s">
        <v>110</v>
      </c>
      <c r="GF25" s="20" t="s">
        <v>149</v>
      </c>
      <c r="GG25" s="28">
        <v>0</v>
      </c>
      <c r="GH25" s="28">
        <v>0</v>
      </c>
      <c r="GI25" s="20" t="s">
        <v>149</v>
      </c>
      <c r="GJ25" s="28">
        <v>22877813</v>
      </c>
      <c r="GK25" s="28">
        <v>0</v>
      </c>
      <c r="GL25" s="28">
        <v>9582904</v>
      </c>
      <c r="GM25" s="28" t="s">
        <v>110</v>
      </c>
      <c r="GN25" s="28">
        <v>0</v>
      </c>
      <c r="GO25" s="28">
        <v>0</v>
      </c>
      <c r="GP25" s="28">
        <v>0</v>
      </c>
      <c r="GQ25" s="28">
        <v>0</v>
      </c>
      <c r="GR25" s="28">
        <v>0</v>
      </c>
      <c r="GS25" s="28">
        <v>4073852</v>
      </c>
      <c r="GT25" s="28">
        <v>0</v>
      </c>
      <c r="GU25" s="28">
        <v>3655281</v>
      </c>
      <c r="GV25" s="28">
        <v>0</v>
      </c>
      <c r="GW25" s="28">
        <v>0</v>
      </c>
      <c r="GX25" s="28">
        <v>287900039</v>
      </c>
      <c r="GY25" s="28">
        <v>0</v>
      </c>
      <c r="GZ25" s="28">
        <v>0</v>
      </c>
      <c r="HA25" s="28">
        <v>138967741</v>
      </c>
      <c r="HB25" s="28">
        <v>6000000</v>
      </c>
      <c r="HC25" s="28">
        <v>0</v>
      </c>
      <c r="HD25" s="28">
        <v>0</v>
      </c>
      <c r="HE25" s="28">
        <v>0</v>
      </c>
      <c r="HF25" s="28">
        <v>0</v>
      </c>
      <c r="HG25" s="28">
        <v>0</v>
      </c>
      <c r="HH25" s="28">
        <v>0</v>
      </c>
      <c r="HI25" s="28">
        <v>0</v>
      </c>
      <c r="HJ25" s="28">
        <v>0</v>
      </c>
      <c r="HK25" s="28">
        <v>0</v>
      </c>
      <c r="HL25" s="28">
        <v>0</v>
      </c>
      <c r="HM25" s="28">
        <v>0</v>
      </c>
      <c r="HN25" s="28">
        <v>0</v>
      </c>
      <c r="HO25" s="28">
        <v>7742068</v>
      </c>
      <c r="HP25" s="28">
        <v>0</v>
      </c>
      <c r="HQ25" s="28">
        <v>0</v>
      </c>
      <c r="HR25" s="28">
        <v>0</v>
      </c>
      <c r="HS25" s="28">
        <v>0</v>
      </c>
      <c r="HT25" s="28">
        <v>19408924</v>
      </c>
      <c r="HU25" s="28">
        <v>231000</v>
      </c>
      <c r="HV25" s="28">
        <v>0</v>
      </c>
      <c r="HW25" s="28">
        <v>0</v>
      </c>
      <c r="HX25" s="28">
        <v>0</v>
      </c>
      <c r="HY25" s="28">
        <v>19725218</v>
      </c>
      <c r="HZ25" s="28" t="s">
        <v>188</v>
      </c>
      <c r="IA25" s="28">
        <v>0</v>
      </c>
      <c r="IB25" s="28">
        <v>5690500</v>
      </c>
      <c r="IC25" s="28">
        <v>5108070</v>
      </c>
      <c r="ID25" s="28">
        <v>0</v>
      </c>
      <c r="IE25" s="28">
        <v>0</v>
      </c>
      <c r="IF25" s="28" t="s">
        <v>110</v>
      </c>
      <c r="IG25" s="28">
        <v>0</v>
      </c>
      <c r="IH25" s="28">
        <v>5134347</v>
      </c>
      <c r="II25" s="28">
        <v>0</v>
      </c>
      <c r="IJ25" s="28">
        <v>0</v>
      </c>
      <c r="IK25" s="28">
        <v>0</v>
      </c>
      <c r="IL25" s="28">
        <v>0</v>
      </c>
      <c r="IM25" s="28">
        <v>12571078</v>
      </c>
      <c r="IN25" s="28">
        <v>0</v>
      </c>
      <c r="IO25" s="28">
        <v>0</v>
      </c>
      <c r="IP25" s="28">
        <v>0</v>
      </c>
      <c r="IQ25" s="28">
        <v>0</v>
      </c>
      <c r="IR25" s="28">
        <v>0</v>
      </c>
      <c r="IS25" s="28">
        <v>0</v>
      </c>
      <c r="IT25" s="28">
        <v>0</v>
      </c>
      <c r="IU25" s="28">
        <v>0</v>
      </c>
    </row>
    <row r="26" spans="1:255" ht="17.25" customHeight="1">
      <c r="A26" s="103"/>
      <c r="B26" s="24" t="s">
        <v>95</v>
      </c>
      <c r="C26" s="21" t="s">
        <v>50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 t="s">
        <v>110</v>
      </c>
      <c r="L26" s="28">
        <v>0</v>
      </c>
      <c r="M26" s="28" t="s">
        <v>110</v>
      </c>
      <c r="N26" s="28" t="s">
        <v>110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85175295</v>
      </c>
      <c r="U26" s="28" t="s">
        <v>110</v>
      </c>
      <c r="V26" s="28">
        <v>0</v>
      </c>
      <c r="W26" s="28" t="s">
        <v>110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238691212</v>
      </c>
      <c r="AK26" s="28">
        <v>0</v>
      </c>
      <c r="AL26" s="28">
        <v>0</v>
      </c>
      <c r="AM26" s="28">
        <v>0</v>
      </c>
      <c r="AN26" s="28" t="s">
        <v>128</v>
      </c>
      <c r="AO26" s="28">
        <v>0</v>
      </c>
      <c r="AP26" s="28">
        <v>0</v>
      </c>
      <c r="AQ26" s="28">
        <v>0</v>
      </c>
      <c r="AR26" s="28" t="s">
        <v>110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 t="s">
        <v>128</v>
      </c>
      <c r="AZ26" s="28">
        <v>0</v>
      </c>
      <c r="BA26" s="28">
        <v>0</v>
      </c>
      <c r="BB26" s="28">
        <v>350035111</v>
      </c>
      <c r="BC26" s="28">
        <v>0</v>
      </c>
      <c r="BD26" s="28" t="s">
        <v>128</v>
      </c>
      <c r="BE26" s="28" t="s">
        <v>148</v>
      </c>
      <c r="BF26" s="28">
        <v>0</v>
      </c>
      <c r="BG26" s="28">
        <v>0</v>
      </c>
      <c r="BH26" s="28">
        <v>0</v>
      </c>
      <c r="BI26" s="28">
        <v>18760538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17779189</v>
      </c>
      <c r="BQ26" s="28" t="s">
        <v>110</v>
      </c>
      <c r="BR26" s="28" t="s">
        <v>128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289719350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 t="s">
        <v>148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 t="s">
        <v>110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 t="s">
        <v>110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>
        <v>0</v>
      </c>
      <c r="DK26" s="28">
        <v>0</v>
      </c>
      <c r="DL26" s="28">
        <v>0</v>
      </c>
      <c r="DM26" s="28">
        <v>0</v>
      </c>
      <c r="DN26" s="28">
        <v>167567733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>
        <v>0</v>
      </c>
      <c r="DX26" s="28" t="s">
        <v>163</v>
      </c>
      <c r="DY26" s="28">
        <v>0</v>
      </c>
      <c r="DZ26" s="28">
        <v>0</v>
      </c>
      <c r="EA26" s="28">
        <v>0</v>
      </c>
      <c r="EB26" s="28">
        <v>0</v>
      </c>
      <c r="EC26" s="28">
        <v>0</v>
      </c>
      <c r="ED26" s="28">
        <v>0</v>
      </c>
      <c r="EE26" s="28">
        <v>0</v>
      </c>
      <c r="EF26" s="28">
        <v>0</v>
      </c>
      <c r="EG26" s="28">
        <v>0</v>
      </c>
      <c r="EH26" s="28">
        <v>0</v>
      </c>
      <c r="EI26" s="28">
        <v>0</v>
      </c>
      <c r="EJ26" s="28">
        <v>0</v>
      </c>
      <c r="EK26" s="28">
        <v>0</v>
      </c>
      <c r="EL26" s="28">
        <v>0</v>
      </c>
      <c r="EM26" s="28">
        <v>0</v>
      </c>
      <c r="EN26" s="28">
        <v>0</v>
      </c>
      <c r="EO26" s="28">
        <v>0</v>
      </c>
      <c r="EP26" s="28">
        <v>0</v>
      </c>
      <c r="EQ26" s="28">
        <v>0</v>
      </c>
      <c r="ER26" s="28">
        <v>0</v>
      </c>
      <c r="ES26" s="28">
        <v>0</v>
      </c>
      <c r="ET26" s="28">
        <v>0</v>
      </c>
      <c r="EU26" s="28">
        <v>0</v>
      </c>
      <c r="EV26" s="28">
        <v>0</v>
      </c>
      <c r="EW26" s="28">
        <v>0</v>
      </c>
      <c r="EX26" s="28">
        <v>0</v>
      </c>
      <c r="EY26" s="28">
        <v>0</v>
      </c>
      <c r="EZ26" s="28">
        <v>0</v>
      </c>
      <c r="FA26" s="28">
        <v>0</v>
      </c>
      <c r="FB26" s="28">
        <v>0</v>
      </c>
      <c r="FC26" s="28">
        <v>0</v>
      </c>
      <c r="FD26" s="28">
        <v>0</v>
      </c>
      <c r="FE26" s="28">
        <v>0</v>
      </c>
      <c r="FF26" s="28">
        <v>399279</v>
      </c>
      <c r="FG26" s="28">
        <v>0</v>
      </c>
      <c r="FH26" s="28">
        <v>0</v>
      </c>
      <c r="FI26" s="28">
        <v>0</v>
      </c>
      <c r="FJ26" s="28" t="s">
        <v>110</v>
      </c>
      <c r="FK26" s="28">
        <v>0</v>
      </c>
      <c r="FL26" s="28">
        <v>0</v>
      </c>
      <c r="FM26" s="28">
        <v>0</v>
      </c>
      <c r="FN26" s="28">
        <v>0</v>
      </c>
      <c r="FO26" s="28">
        <v>0</v>
      </c>
      <c r="FP26" s="20" t="s">
        <v>149</v>
      </c>
      <c r="FQ26" s="20" t="s">
        <v>149</v>
      </c>
      <c r="FR26" s="20" t="s">
        <v>149</v>
      </c>
      <c r="FS26" s="28">
        <v>0</v>
      </c>
      <c r="FT26" s="28">
        <v>0</v>
      </c>
      <c r="FU26" s="28">
        <v>0</v>
      </c>
      <c r="FV26" s="20" t="s">
        <v>149</v>
      </c>
      <c r="FW26" s="28">
        <v>0</v>
      </c>
      <c r="FX26" s="20" t="s">
        <v>149</v>
      </c>
      <c r="FY26" s="20" t="s">
        <v>149</v>
      </c>
      <c r="FZ26" s="28">
        <v>0</v>
      </c>
      <c r="GA26" s="20" t="s">
        <v>149</v>
      </c>
      <c r="GB26" s="20" t="s">
        <v>149</v>
      </c>
      <c r="GC26" s="20" t="s">
        <v>149</v>
      </c>
      <c r="GD26" s="28">
        <v>0</v>
      </c>
      <c r="GE26" s="28" t="s">
        <v>110</v>
      </c>
      <c r="GF26" s="20" t="s">
        <v>149</v>
      </c>
      <c r="GG26" s="28">
        <v>0</v>
      </c>
      <c r="GH26" s="28">
        <v>0</v>
      </c>
      <c r="GI26" s="20" t="s">
        <v>149</v>
      </c>
      <c r="GJ26" s="28">
        <v>0</v>
      </c>
      <c r="GK26" s="28">
        <v>0</v>
      </c>
      <c r="GL26" s="28">
        <v>0</v>
      </c>
      <c r="GM26" s="28" t="s">
        <v>110</v>
      </c>
      <c r="GN26" s="28">
        <v>0</v>
      </c>
      <c r="GO26" s="28">
        <v>0</v>
      </c>
      <c r="GP26" s="28">
        <v>0</v>
      </c>
      <c r="GQ26" s="28">
        <v>0</v>
      </c>
      <c r="GR26" s="28">
        <v>0</v>
      </c>
      <c r="GS26" s="28">
        <v>0</v>
      </c>
      <c r="GT26" s="28">
        <v>0</v>
      </c>
      <c r="GU26" s="28">
        <v>3655281</v>
      </c>
      <c r="GV26" s="28">
        <v>0</v>
      </c>
      <c r="GW26" s="28">
        <v>0</v>
      </c>
      <c r="GX26" s="28">
        <v>0</v>
      </c>
      <c r="GY26" s="28">
        <v>0</v>
      </c>
      <c r="GZ26" s="28">
        <v>0</v>
      </c>
      <c r="HA26" s="28">
        <v>0</v>
      </c>
      <c r="HB26" s="28">
        <v>0</v>
      </c>
      <c r="HC26" s="28">
        <v>0</v>
      </c>
      <c r="HD26" s="28">
        <v>0</v>
      </c>
      <c r="HE26" s="28">
        <v>0</v>
      </c>
      <c r="HF26" s="28">
        <v>0</v>
      </c>
      <c r="HG26" s="28">
        <v>0</v>
      </c>
      <c r="HH26" s="28">
        <v>0</v>
      </c>
      <c r="HI26" s="28">
        <v>0</v>
      </c>
      <c r="HJ26" s="28">
        <v>0</v>
      </c>
      <c r="HK26" s="28">
        <v>0</v>
      </c>
      <c r="HL26" s="28">
        <v>0</v>
      </c>
      <c r="HM26" s="28">
        <v>0</v>
      </c>
      <c r="HN26" s="28">
        <v>0</v>
      </c>
      <c r="HO26" s="28">
        <v>0</v>
      </c>
      <c r="HP26" s="28">
        <v>0</v>
      </c>
      <c r="HQ26" s="28">
        <v>0</v>
      </c>
      <c r="HR26" s="28">
        <v>0</v>
      </c>
      <c r="HS26" s="28">
        <v>0</v>
      </c>
      <c r="HT26" s="28">
        <v>0</v>
      </c>
      <c r="HU26" s="28">
        <v>0</v>
      </c>
      <c r="HV26" s="28">
        <v>0</v>
      </c>
      <c r="HW26" s="28">
        <v>0</v>
      </c>
      <c r="HX26" s="28">
        <v>0</v>
      </c>
      <c r="HY26" s="28">
        <v>19515218</v>
      </c>
      <c r="HZ26" s="28" t="s">
        <v>188</v>
      </c>
      <c r="IA26" s="28">
        <v>0</v>
      </c>
      <c r="IB26" s="28">
        <v>0</v>
      </c>
      <c r="IC26" s="28">
        <v>0</v>
      </c>
      <c r="ID26" s="28">
        <v>0</v>
      </c>
      <c r="IE26" s="28">
        <v>0</v>
      </c>
      <c r="IF26" s="28" t="s">
        <v>110</v>
      </c>
      <c r="IG26" s="28">
        <v>0</v>
      </c>
      <c r="IH26" s="28">
        <v>4774347</v>
      </c>
      <c r="II26" s="28">
        <v>0</v>
      </c>
      <c r="IJ26" s="28">
        <v>0</v>
      </c>
      <c r="IK26" s="28">
        <v>0</v>
      </c>
      <c r="IL26" s="28">
        <v>0</v>
      </c>
      <c r="IM26" s="28">
        <v>0</v>
      </c>
      <c r="IN26" s="28">
        <v>0</v>
      </c>
      <c r="IO26" s="28">
        <v>0</v>
      </c>
      <c r="IP26" s="28">
        <v>0</v>
      </c>
      <c r="IQ26" s="28">
        <v>0</v>
      </c>
      <c r="IR26" s="28">
        <v>0</v>
      </c>
      <c r="IS26" s="28">
        <v>0</v>
      </c>
      <c r="IT26" s="28">
        <v>0</v>
      </c>
      <c r="IU26" s="28">
        <v>0</v>
      </c>
    </row>
    <row r="27" spans="1:255" ht="17.25" customHeight="1">
      <c r="A27" s="103"/>
      <c r="B27" s="24" t="s">
        <v>96</v>
      </c>
      <c r="C27" s="21" t="s">
        <v>51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 t="s">
        <v>110</v>
      </c>
      <c r="L27" s="28">
        <v>0</v>
      </c>
      <c r="M27" s="28" t="s">
        <v>110</v>
      </c>
      <c r="N27" s="28" t="s">
        <v>110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 t="s">
        <v>110</v>
      </c>
      <c r="V27" s="28">
        <v>0</v>
      </c>
      <c r="W27" s="28" t="s">
        <v>110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 t="s">
        <v>128</v>
      </c>
      <c r="AO27" s="28">
        <v>0</v>
      </c>
      <c r="AP27" s="28">
        <v>0</v>
      </c>
      <c r="AQ27" s="28">
        <v>0</v>
      </c>
      <c r="AR27" s="28" t="s">
        <v>110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 t="s">
        <v>128</v>
      </c>
      <c r="AZ27" s="28">
        <v>0</v>
      </c>
      <c r="BA27" s="28">
        <v>0</v>
      </c>
      <c r="BB27" s="28">
        <v>0</v>
      </c>
      <c r="BC27" s="28">
        <v>0</v>
      </c>
      <c r="BD27" s="28" t="s">
        <v>128</v>
      </c>
      <c r="BE27" s="28" t="s">
        <v>148</v>
      </c>
      <c r="BF27" s="28">
        <v>0</v>
      </c>
      <c r="BG27" s="28">
        <v>0</v>
      </c>
      <c r="BH27" s="28">
        <v>172273688</v>
      </c>
      <c r="BI27" s="28">
        <v>0</v>
      </c>
      <c r="BJ27" s="28">
        <v>0</v>
      </c>
      <c r="BK27" s="28">
        <v>45320000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 t="s">
        <v>110</v>
      </c>
      <c r="BR27" s="28" t="s">
        <v>128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 t="s">
        <v>148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 t="s">
        <v>110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28">
        <v>0</v>
      </c>
      <c r="CZ27" s="28" t="s">
        <v>110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0</v>
      </c>
      <c r="DG27" s="28">
        <v>0</v>
      </c>
      <c r="DH27" s="28">
        <v>0</v>
      </c>
      <c r="DI27" s="28">
        <v>0</v>
      </c>
      <c r="DJ27" s="28">
        <v>0</v>
      </c>
      <c r="DK27" s="28">
        <v>0</v>
      </c>
      <c r="DL27" s="28">
        <v>0</v>
      </c>
      <c r="DM27" s="28">
        <v>0</v>
      </c>
      <c r="DN27" s="28">
        <v>0</v>
      </c>
      <c r="DO27" s="28">
        <v>0</v>
      </c>
      <c r="DP27" s="28">
        <v>0</v>
      </c>
      <c r="DQ27" s="28">
        <v>0</v>
      </c>
      <c r="DR27" s="28">
        <v>0</v>
      </c>
      <c r="DS27" s="28">
        <v>0</v>
      </c>
      <c r="DT27" s="28">
        <v>0</v>
      </c>
      <c r="DU27" s="28">
        <v>0</v>
      </c>
      <c r="DV27" s="28">
        <v>0</v>
      </c>
      <c r="DW27" s="28">
        <v>0</v>
      </c>
      <c r="DX27" s="28" t="s">
        <v>163</v>
      </c>
      <c r="DY27" s="28">
        <v>0</v>
      </c>
      <c r="DZ27" s="28">
        <v>0</v>
      </c>
      <c r="EA27" s="28">
        <v>0</v>
      </c>
      <c r="EB27" s="28">
        <v>0</v>
      </c>
      <c r="EC27" s="28">
        <v>0</v>
      </c>
      <c r="ED27" s="28">
        <v>0</v>
      </c>
      <c r="EE27" s="28">
        <v>0</v>
      </c>
      <c r="EF27" s="28">
        <v>0</v>
      </c>
      <c r="EG27" s="28">
        <v>0</v>
      </c>
      <c r="EH27" s="28">
        <v>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0</v>
      </c>
      <c r="EP27" s="28">
        <v>0</v>
      </c>
      <c r="EQ27" s="28">
        <v>0</v>
      </c>
      <c r="ER27" s="28">
        <v>0</v>
      </c>
      <c r="ES27" s="28">
        <v>0</v>
      </c>
      <c r="ET27" s="28">
        <v>53894653</v>
      </c>
      <c r="EU27" s="28">
        <v>0</v>
      </c>
      <c r="EV27" s="28">
        <v>0</v>
      </c>
      <c r="EW27" s="28">
        <v>25043800</v>
      </c>
      <c r="EX27" s="28">
        <v>0</v>
      </c>
      <c r="EY27" s="28">
        <v>0</v>
      </c>
      <c r="EZ27" s="28">
        <v>0</v>
      </c>
      <c r="FA27" s="28">
        <v>0</v>
      </c>
      <c r="FB27" s="28">
        <v>0</v>
      </c>
      <c r="FC27" s="28">
        <v>0</v>
      </c>
      <c r="FD27" s="28">
        <v>0</v>
      </c>
      <c r="FE27" s="28">
        <v>0</v>
      </c>
      <c r="FF27" s="28">
        <v>0</v>
      </c>
      <c r="FG27" s="28">
        <v>0</v>
      </c>
      <c r="FH27" s="28">
        <v>523370000</v>
      </c>
      <c r="FI27" s="28">
        <v>0</v>
      </c>
      <c r="FJ27" s="28" t="s">
        <v>110</v>
      </c>
      <c r="FK27" s="28">
        <v>0</v>
      </c>
      <c r="FL27" s="28">
        <v>0</v>
      </c>
      <c r="FM27" s="28">
        <v>0</v>
      </c>
      <c r="FN27" s="28">
        <v>0</v>
      </c>
      <c r="FO27" s="28">
        <v>0</v>
      </c>
      <c r="FP27" s="20" t="s">
        <v>149</v>
      </c>
      <c r="FQ27" s="20" t="s">
        <v>149</v>
      </c>
      <c r="FR27" s="20" t="s">
        <v>149</v>
      </c>
      <c r="FS27" s="28">
        <v>0</v>
      </c>
      <c r="FT27" s="28">
        <v>0</v>
      </c>
      <c r="FU27" s="28">
        <v>0</v>
      </c>
      <c r="FV27" s="20" t="s">
        <v>149</v>
      </c>
      <c r="FW27" s="28">
        <v>0</v>
      </c>
      <c r="FX27" s="20" t="s">
        <v>149</v>
      </c>
      <c r="FY27" s="20" t="s">
        <v>149</v>
      </c>
      <c r="FZ27" s="28">
        <v>0</v>
      </c>
      <c r="GA27" s="20" t="s">
        <v>149</v>
      </c>
      <c r="GB27" s="20" t="s">
        <v>149</v>
      </c>
      <c r="GC27" s="20" t="s">
        <v>149</v>
      </c>
      <c r="GD27" s="28">
        <v>0</v>
      </c>
      <c r="GE27" s="28" t="s">
        <v>110</v>
      </c>
      <c r="GF27" s="20" t="s">
        <v>149</v>
      </c>
      <c r="GG27" s="28">
        <v>0</v>
      </c>
      <c r="GH27" s="28">
        <v>0</v>
      </c>
      <c r="GI27" s="20" t="s">
        <v>149</v>
      </c>
      <c r="GJ27" s="28">
        <v>0</v>
      </c>
      <c r="GK27" s="28">
        <v>0</v>
      </c>
      <c r="GL27" s="28">
        <v>0</v>
      </c>
      <c r="GM27" s="28" t="s">
        <v>110</v>
      </c>
      <c r="GN27" s="28">
        <v>0</v>
      </c>
      <c r="GO27" s="28">
        <v>0</v>
      </c>
      <c r="GP27" s="28">
        <v>0</v>
      </c>
      <c r="GQ27" s="28">
        <v>0</v>
      </c>
      <c r="GR27" s="28">
        <v>0</v>
      </c>
      <c r="GS27" s="28">
        <v>0</v>
      </c>
      <c r="GT27" s="28">
        <v>0</v>
      </c>
      <c r="GU27" s="28">
        <v>0</v>
      </c>
      <c r="GV27" s="28">
        <v>0</v>
      </c>
      <c r="GW27" s="28">
        <v>0</v>
      </c>
      <c r="GX27" s="28">
        <v>0</v>
      </c>
      <c r="GY27" s="28">
        <v>0</v>
      </c>
      <c r="GZ27" s="28">
        <v>0</v>
      </c>
      <c r="HA27" s="28">
        <v>0</v>
      </c>
      <c r="HB27" s="28">
        <v>0</v>
      </c>
      <c r="HC27" s="28">
        <v>0</v>
      </c>
      <c r="HD27" s="28">
        <v>0</v>
      </c>
      <c r="HE27" s="28">
        <v>0</v>
      </c>
      <c r="HF27" s="28">
        <v>0</v>
      </c>
      <c r="HG27" s="28">
        <v>0</v>
      </c>
      <c r="HH27" s="28">
        <v>0</v>
      </c>
      <c r="HI27" s="28">
        <v>0</v>
      </c>
      <c r="HJ27" s="28">
        <v>0</v>
      </c>
      <c r="HK27" s="28">
        <v>0</v>
      </c>
      <c r="HL27" s="28">
        <v>0</v>
      </c>
      <c r="HM27" s="28">
        <v>0</v>
      </c>
      <c r="HN27" s="28">
        <v>0</v>
      </c>
      <c r="HO27" s="28">
        <v>0</v>
      </c>
      <c r="HP27" s="28">
        <v>0</v>
      </c>
      <c r="HQ27" s="28">
        <v>0</v>
      </c>
      <c r="HR27" s="28">
        <v>0</v>
      </c>
      <c r="HS27" s="28">
        <v>0</v>
      </c>
      <c r="HT27" s="28">
        <v>0</v>
      </c>
      <c r="HU27" s="28">
        <v>0</v>
      </c>
      <c r="HV27" s="28">
        <v>0</v>
      </c>
      <c r="HW27" s="28">
        <v>0</v>
      </c>
      <c r="HX27" s="28">
        <v>0</v>
      </c>
      <c r="HY27" s="28">
        <v>0</v>
      </c>
      <c r="HZ27" s="28" t="s">
        <v>188</v>
      </c>
      <c r="IA27" s="28">
        <v>0</v>
      </c>
      <c r="IB27" s="28">
        <v>0</v>
      </c>
      <c r="IC27" s="28">
        <v>0</v>
      </c>
      <c r="ID27" s="28">
        <v>0</v>
      </c>
      <c r="IE27" s="28">
        <v>0</v>
      </c>
      <c r="IF27" s="28" t="s">
        <v>110</v>
      </c>
      <c r="IG27" s="28">
        <v>0</v>
      </c>
      <c r="IH27" s="28">
        <v>0</v>
      </c>
      <c r="II27" s="28">
        <v>0</v>
      </c>
      <c r="IJ27" s="28">
        <v>0</v>
      </c>
      <c r="IK27" s="28">
        <v>0</v>
      </c>
      <c r="IL27" s="28">
        <v>0</v>
      </c>
      <c r="IM27" s="28">
        <v>0</v>
      </c>
      <c r="IN27" s="28">
        <v>0</v>
      </c>
      <c r="IO27" s="28">
        <v>0</v>
      </c>
      <c r="IP27" s="28">
        <v>0</v>
      </c>
      <c r="IQ27" s="28">
        <v>0</v>
      </c>
      <c r="IR27" s="28">
        <v>0</v>
      </c>
      <c r="IS27" s="28">
        <v>0</v>
      </c>
      <c r="IT27" s="28">
        <v>0</v>
      </c>
      <c r="IU27" s="28">
        <v>0</v>
      </c>
    </row>
    <row r="28" spans="1:255" ht="17.25" customHeight="1">
      <c r="A28" s="103"/>
      <c r="B28" s="24" t="s">
        <v>97</v>
      </c>
      <c r="C28" s="21" t="s">
        <v>98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 t="s">
        <v>110</v>
      </c>
      <c r="L28" s="28">
        <v>0</v>
      </c>
      <c r="M28" s="28" t="s">
        <v>110</v>
      </c>
      <c r="N28" s="28" t="s">
        <v>110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 t="s">
        <v>110</v>
      </c>
      <c r="V28" s="28">
        <v>0</v>
      </c>
      <c r="W28" s="28" t="s">
        <v>110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 t="s">
        <v>128</v>
      </c>
      <c r="AO28" s="28">
        <v>0</v>
      </c>
      <c r="AP28" s="28">
        <v>0</v>
      </c>
      <c r="AQ28" s="28">
        <v>0</v>
      </c>
      <c r="AR28" s="28" t="s">
        <v>110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 t="s">
        <v>128</v>
      </c>
      <c r="AZ28" s="28">
        <v>0</v>
      </c>
      <c r="BA28" s="28">
        <v>0</v>
      </c>
      <c r="BB28" s="28">
        <v>0</v>
      </c>
      <c r="BC28" s="28">
        <v>0</v>
      </c>
      <c r="BD28" s="28" t="s">
        <v>128</v>
      </c>
      <c r="BE28" s="28" t="s">
        <v>148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 t="s">
        <v>110</v>
      </c>
      <c r="BR28" s="28" t="s">
        <v>128</v>
      </c>
      <c r="BS28" s="28">
        <v>0</v>
      </c>
      <c r="BT28" s="28">
        <v>0</v>
      </c>
      <c r="BU28" s="28">
        <v>0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0</v>
      </c>
      <c r="CE28" s="28">
        <v>0</v>
      </c>
      <c r="CF28" s="28">
        <v>0</v>
      </c>
      <c r="CG28" s="28">
        <v>0</v>
      </c>
      <c r="CH28" s="28">
        <v>0</v>
      </c>
      <c r="CI28" s="28">
        <v>0</v>
      </c>
      <c r="CJ28" s="28" t="s">
        <v>148</v>
      </c>
      <c r="CK28" s="28">
        <v>0</v>
      </c>
      <c r="CL28" s="28">
        <v>0</v>
      </c>
      <c r="CM28" s="28">
        <v>0</v>
      </c>
      <c r="CN28" s="28">
        <v>0</v>
      </c>
      <c r="CO28" s="28">
        <v>0</v>
      </c>
      <c r="CP28" s="28">
        <v>0</v>
      </c>
      <c r="CQ28" s="28">
        <v>0</v>
      </c>
      <c r="CR28" s="28" t="s">
        <v>110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0</v>
      </c>
      <c r="CY28" s="28">
        <v>0</v>
      </c>
      <c r="CZ28" s="28" t="s">
        <v>110</v>
      </c>
      <c r="DA28" s="28">
        <v>0</v>
      </c>
      <c r="DB28" s="28">
        <v>0</v>
      </c>
      <c r="DC28" s="28">
        <v>0</v>
      </c>
      <c r="DD28" s="28">
        <v>0</v>
      </c>
      <c r="DE28" s="28">
        <v>0</v>
      </c>
      <c r="DF28" s="28">
        <v>0</v>
      </c>
      <c r="DG28" s="28">
        <v>0</v>
      </c>
      <c r="DH28" s="28">
        <v>0</v>
      </c>
      <c r="DI28" s="28">
        <v>0</v>
      </c>
      <c r="DJ28" s="28">
        <v>0</v>
      </c>
      <c r="DK28" s="28">
        <v>0</v>
      </c>
      <c r="DL28" s="28">
        <v>0</v>
      </c>
      <c r="DM28" s="28">
        <v>0</v>
      </c>
      <c r="DN28" s="28">
        <v>0</v>
      </c>
      <c r="DO28" s="28">
        <v>0</v>
      </c>
      <c r="DP28" s="28">
        <v>0</v>
      </c>
      <c r="DQ28" s="28">
        <v>0</v>
      </c>
      <c r="DR28" s="28">
        <v>0</v>
      </c>
      <c r="DS28" s="28">
        <v>0</v>
      </c>
      <c r="DT28" s="28">
        <v>0</v>
      </c>
      <c r="DU28" s="28">
        <v>0</v>
      </c>
      <c r="DV28" s="28">
        <v>0</v>
      </c>
      <c r="DW28" s="28">
        <v>0</v>
      </c>
      <c r="DX28" s="28" t="s">
        <v>163</v>
      </c>
      <c r="DY28" s="28">
        <v>0</v>
      </c>
      <c r="DZ28" s="28">
        <v>0</v>
      </c>
      <c r="EA28" s="28">
        <v>0</v>
      </c>
      <c r="EB28" s="28">
        <v>0</v>
      </c>
      <c r="EC28" s="28">
        <v>0</v>
      </c>
      <c r="ED28" s="28">
        <v>0</v>
      </c>
      <c r="EE28" s="28">
        <v>0</v>
      </c>
      <c r="EF28" s="28">
        <v>0</v>
      </c>
      <c r="EG28" s="28">
        <v>0</v>
      </c>
      <c r="EH28" s="28">
        <v>0</v>
      </c>
      <c r="EI28" s="28">
        <v>0</v>
      </c>
      <c r="EJ28" s="28">
        <v>0</v>
      </c>
      <c r="EK28" s="28">
        <v>0</v>
      </c>
      <c r="EL28" s="28">
        <v>0</v>
      </c>
      <c r="EM28" s="28">
        <v>0</v>
      </c>
      <c r="EN28" s="28">
        <v>0</v>
      </c>
      <c r="EO28" s="28">
        <v>0</v>
      </c>
      <c r="EP28" s="28">
        <v>0</v>
      </c>
      <c r="EQ28" s="28">
        <v>0</v>
      </c>
      <c r="ER28" s="28">
        <v>0</v>
      </c>
      <c r="ES28" s="28">
        <v>0</v>
      </c>
      <c r="ET28" s="28">
        <v>0</v>
      </c>
      <c r="EU28" s="28">
        <v>0</v>
      </c>
      <c r="EV28" s="28">
        <v>0</v>
      </c>
      <c r="EW28" s="28">
        <v>0</v>
      </c>
      <c r="EX28" s="28">
        <v>0</v>
      </c>
      <c r="EY28" s="28">
        <v>0</v>
      </c>
      <c r="EZ28" s="28">
        <v>0</v>
      </c>
      <c r="FA28" s="28">
        <v>0</v>
      </c>
      <c r="FB28" s="28">
        <v>0</v>
      </c>
      <c r="FC28" s="28">
        <v>0</v>
      </c>
      <c r="FD28" s="28">
        <v>0</v>
      </c>
      <c r="FE28" s="28">
        <v>0</v>
      </c>
      <c r="FF28" s="28">
        <v>0</v>
      </c>
      <c r="FG28" s="28">
        <v>0</v>
      </c>
      <c r="FH28" s="28">
        <v>0</v>
      </c>
      <c r="FI28" s="28">
        <v>0</v>
      </c>
      <c r="FJ28" s="28" t="s">
        <v>110</v>
      </c>
      <c r="FK28" s="28">
        <v>0</v>
      </c>
      <c r="FL28" s="28">
        <v>0</v>
      </c>
      <c r="FM28" s="28">
        <v>0</v>
      </c>
      <c r="FN28" s="28">
        <v>0</v>
      </c>
      <c r="FO28" s="28">
        <v>0</v>
      </c>
      <c r="FP28" s="20" t="s">
        <v>149</v>
      </c>
      <c r="FQ28" s="20" t="s">
        <v>149</v>
      </c>
      <c r="FR28" s="20" t="s">
        <v>149</v>
      </c>
      <c r="FS28" s="28">
        <v>0</v>
      </c>
      <c r="FT28" s="28">
        <v>0</v>
      </c>
      <c r="FU28" s="28">
        <v>0</v>
      </c>
      <c r="FV28" s="20" t="s">
        <v>149</v>
      </c>
      <c r="FW28" s="28">
        <v>0</v>
      </c>
      <c r="FX28" s="20" t="s">
        <v>149</v>
      </c>
      <c r="FY28" s="20" t="s">
        <v>149</v>
      </c>
      <c r="FZ28" s="28">
        <v>0</v>
      </c>
      <c r="GA28" s="20" t="s">
        <v>149</v>
      </c>
      <c r="GB28" s="20" t="s">
        <v>149</v>
      </c>
      <c r="GC28" s="20" t="s">
        <v>149</v>
      </c>
      <c r="GD28" s="28">
        <v>0</v>
      </c>
      <c r="GE28" s="28" t="s">
        <v>110</v>
      </c>
      <c r="GF28" s="20" t="s">
        <v>149</v>
      </c>
      <c r="GG28" s="28">
        <v>0</v>
      </c>
      <c r="GH28" s="28">
        <v>0</v>
      </c>
      <c r="GI28" s="20" t="s">
        <v>149</v>
      </c>
      <c r="GJ28" s="28">
        <v>0</v>
      </c>
      <c r="GK28" s="28">
        <v>0</v>
      </c>
      <c r="GL28" s="28">
        <v>0</v>
      </c>
      <c r="GM28" s="28" t="s">
        <v>110</v>
      </c>
      <c r="GN28" s="28">
        <v>0</v>
      </c>
      <c r="GO28" s="28">
        <v>0</v>
      </c>
      <c r="GP28" s="28">
        <v>0</v>
      </c>
      <c r="GQ28" s="28">
        <v>0</v>
      </c>
      <c r="GR28" s="28">
        <v>0</v>
      </c>
      <c r="GS28" s="28">
        <v>0</v>
      </c>
      <c r="GT28" s="28">
        <v>0</v>
      </c>
      <c r="GU28" s="28">
        <v>0</v>
      </c>
      <c r="GV28" s="28">
        <v>0</v>
      </c>
      <c r="GW28" s="28">
        <v>0</v>
      </c>
      <c r="GX28" s="28">
        <v>0</v>
      </c>
      <c r="GY28" s="28">
        <v>0</v>
      </c>
      <c r="GZ28" s="28">
        <v>0</v>
      </c>
      <c r="HA28" s="28">
        <v>0</v>
      </c>
      <c r="HB28" s="28">
        <v>0</v>
      </c>
      <c r="HC28" s="28">
        <v>0</v>
      </c>
      <c r="HD28" s="28">
        <v>0</v>
      </c>
      <c r="HE28" s="28">
        <v>0</v>
      </c>
      <c r="HF28" s="28">
        <v>0</v>
      </c>
      <c r="HG28" s="28">
        <v>0</v>
      </c>
      <c r="HH28" s="28">
        <v>0</v>
      </c>
      <c r="HI28" s="28">
        <v>0</v>
      </c>
      <c r="HJ28" s="28">
        <v>0</v>
      </c>
      <c r="HK28" s="28">
        <v>0</v>
      </c>
      <c r="HL28" s="28">
        <v>0</v>
      </c>
      <c r="HM28" s="28">
        <v>0</v>
      </c>
      <c r="HN28" s="28">
        <v>0</v>
      </c>
      <c r="HO28" s="28">
        <v>0</v>
      </c>
      <c r="HP28" s="28">
        <v>0</v>
      </c>
      <c r="HQ28" s="28">
        <v>0</v>
      </c>
      <c r="HR28" s="28">
        <v>0</v>
      </c>
      <c r="HS28" s="28">
        <v>0</v>
      </c>
      <c r="HT28" s="28">
        <v>0</v>
      </c>
      <c r="HU28" s="28">
        <v>0</v>
      </c>
      <c r="HV28" s="28">
        <v>0</v>
      </c>
      <c r="HW28" s="28">
        <v>0</v>
      </c>
      <c r="HX28" s="28">
        <v>0</v>
      </c>
      <c r="HY28" s="28">
        <v>0</v>
      </c>
      <c r="HZ28" s="28" t="s">
        <v>188</v>
      </c>
      <c r="IA28" s="28">
        <v>0</v>
      </c>
      <c r="IB28" s="28">
        <v>0</v>
      </c>
      <c r="IC28" s="28">
        <v>0</v>
      </c>
      <c r="ID28" s="28">
        <v>0</v>
      </c>
      <c r="IE28" s="28">
        <v>0</v>
      </c>
      <c r="IF28" s="28" t="s">
        <v>110</v>
      </c>
      <c r="IG28" s="28">
        <v>0</v>
      </c>
      <c r="IH28" s="28">
        <v>0</v>
      </c>
      <c r="II28" s="28">
        <v>0</v>
      </c>
      <c r="IJ28" s="28">
        <v>0</v>
      </c>
      <c r="IK28" s="28">
        <v>0</v>
      </c>
      <c r="IL28" s="28">
        <v>0</v>
      </c>
      <c r="IM28" s="28">
        <v>0</v>
      </c>
      <c r="IN28" s="28">
        <v>0</v>
      </c>
      <c r="IO28" s="28">
        <v>0</v>
      </c>
      <c r="IP28" s="28">
        <v>0</v>
      </c>
      <c r="IQ28" s="28">
        <v>0</v>
      </c>
      <c r="IR28" s="28">
        <v>0</v>
      </c>
      <c r="IS28" s="28">
        <v>0</v>
      </c>
      <c r="IT28" s="28">
        <v>0</v>
      </c>
      <c r="IU28" s="28">
        <v>0</v>
      </c>
    </row>
    <row r="29" spans="1:255" ht="17.25" customHeight="1">
      <c r="A29" s="103"/>
      <c r="B29" s="24" t="s">
        <v>99</v>
      </c>
      <c r="C29" s="21" t="s">
        <v>53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 t="s">
        <v>110</v>
      </c>
      <c r="L29" s="28">
        <v>0</v>
      </c>
      <c r="M29" s="28" t="s">
        <v>110</v>
      </c>
      <c r="N29" s="28" t="s">
        <v>110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 t="s">
        <v>110</v>
      </c>
      <c r="V29" s="28">
        <v>0</v>
      </c>
      <c r="W29" s="28" t="s">
        <v>110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135891984</v>
      </c>
      <c r="AL29" s="28">
        <v>0</v>
      </c>
      <c r="AM29" s="28"/>
      <c r="AN29" s="28" t="s">
        <v>128</v>
      </c>
      <c r="AO29" s="28">
        <v>0</v>
      </c>
      <c r="AP29" s="28">
        <v>0</v>
      </c>
      <c r="AQ29" s="28">
        <v>0</v>
      </c>
      <c r="AR29" s="28" t="s">
        <v>110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 t="s">
        <v>128</v>
      </c>
      <c r="AZ29" s="28">
        <v>0</v>
      </c>
      <c r="BA29" s="28">
        <v>0</v>
      </c>
      <c r="BB29" s="28">
        <v>0</v>
      </c>
      <c r="BC29" s="28">
        <v>0</v>
      </c>
      <c r="BD29" s="28" t="s">
        <v>128</v>
      </c>
      <c r="BE29" s="28" t="s">
        <v>148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 t="s">
        <v>110</v>
      </c>
      <c r="BR29" s="28" t="s">
        <v>128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 t="s">
        <v>148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 t="s">
        <v>110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 t="s">
        <v>110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>
        <v>0</v>
      </c>
      <c r="DM29" s="28">
        <v>0</v>
      </c>
      <c r="DN29" s="28">
        <v>0</v>
      </c>
      <c r="DO29" s="28">
        <v>0</v>
      </c>
      <c r="DP29" s="28">
        <v>0</v>
      </c>
      <c r="DQ29" s="28">
        <v>0</v>
      </c>
      <c r="DR29" s="28">
        <v>0</v>
      </c>
      <c r="DS29" s="28">
        <v>0</v>
      </c>
      <c r="DT29" s="28">
        <v>0</v>
      </c>
      <c r="DU29" s="28">
        <v>0</v>
      </c>
      <c r="DV29" s="28">
        <v>0</v>
      </c>
      <c r="DW29" s="28">
        <v>0</v>
      </c>
      <c r="DX29" s="28" t="s">
        <v>163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>
        <v>0</v>
      </c>
      <c r="EI29" s="28">
        <v>0</v>
      </c>
      <c r="EJ29" s="28">
        <v>0</v>
      </c>
      <c r="EK29" s="28">
        <v>0</v>
      </c>
      <c r="EL29" s="28">
        <v>0</v>
      </c>
      <c r="EM29" s="28">
        <v>0</v>
      </c>
      <c r="EN29" s="28">
        <v>0</v>
      </c>
      <c r="EO29" s="28">
        <v>0</v>
      </c>
      <c r="EP29" s="28">
        <v>0</v>
      </c>
      <c r="EQ29" s="28">
        <v>0</v>
      </c>
      <c r="ER29" s="28">
        <v>0</v>
      </c>
      <c r="ES29" s="28">
        <v>0</v>
      </c>
      <c r="ET29" s="28">
        <v>0</v>
      </c>
      <c r="EU29" s="28">
        <v>0</v>
      </c>
      <c r="EV29" s="28">
        <v>0</v>
      </c>
      <c r="EW29" s="28">
        <v>4611103</v>
      </c>
      <c r="EX29" s="28">
        <v>0</v>
      </c>
      <c r="EY29" s="28">
        <v>0</v>
      </c>
      <c r="EZ29" s="28">
        <v>0</v>
      </c>
      <c r="FA29" s="28">
        <v>0</v>
      </c>
      <c r="FB29" s="28">
        <v>0</v>
      </c>
      <c r="FC29" s="28">
        <v>0</v>
      </c>
      <c r="FD29" s="28">
        <v>0</v>
      </c>
      <c r="FE29" s="28">
        <v>0</v>
      </c>
      <c r="FF29" s="28">
        <v>0</v>
      </c>
      <c r="FG29" s="28">
        <v>0</v>
      </c>
      <c r="FH29" s="28">
        <v>0</v>
      </c>
      <c r="FI29" s="28">
        <v>0</v>
      </c>
      <c r="FJ29" s="28" t="s">
        <v>110</v>
      </c>
      <c r="FK29" s="28">
        <v>0</v>
      </c>
      <c r="FL29" s="28">
        <v>0</v>
      </c>
      <c r="FM29" s="28">
        <v>0</v>
      </c>
      <c r="FN29" s="28">
        <v>0</v>
      </c>
      <c r="FO29" s="28">
        <v>0</v>
      </c>
      <c r="FP29" s="20" t="s">
        <v>149</v>
      </c>
      <c r="FQ29" s="20" t="s">
        <v>149</v>
      </c>
      <c r="FR29" s="20" t="s">
        <v>149</v>
      </c>
      <c r="FS29" s="28">
        <v>0</v>
      </c>
      <c r="FT29" s="28">
        <v>0</v>
      </c>
      <c r="FU29" s="28">
        <v>0</v>
      </c>
      <c r="FV29" s="20" t="s">
        <v>149</v>
      </c>
      <c r="FW29" s="28">
        <v>0</v>
      </c>
      <c r="FX29" s="20" t="s">
        <v>149</v>
      </c>
      <c r="FY29" s="20" t="s">
        <v>149</v>
      </c>
      <c r="FZ29" s="28">
        <v>0</v>
      </c>
      <c r="GA29" s="20" t="s">
        <v>149</v>
      </c>
      <c r="GB29" s="20" t="s">
        <v>149</v>
      </c>
      <c r="GC29" s="20" t="s">
        <v>149</v>
      </c>
      <c r="GD29" s="28">
        <v>0</v>
      </c>
      <c r="GE29" s="28" t="s">
        <v>110</v>
      </c>
      <c r="GF29" s="20" t="s">
        <v>149</v>
      </c>
      <c r="GG29" s="28">
        <v>0</v>
      </c>
      <c r="GH29" s="28">
        <v>0</v>
      </c>
      <c r="GI29" s="20" t="s">
        <v>149</v>
      </c>
      <c r="GJ29" s="28">
        <v>22877813</v>
      </c>
      <c r="GK29" s="28">
        <v>0</v>
      </c>
      <c r="GL29" s="28">
        <v>0</v>
      </c>
      <c r="GM29" s="28" t="s">
        <v>110</v>
      </c>
      <c r="GN29" s="28">
        <v>0</v>
      </c>
      <c r="GO29" s="28">
        <v>0</v>
      </c>
      <c r="GP29" s="28">
        <v>0</v>
      </c>
      <c r="GQ29" s="28">
        <v>0</v>
      </c>
      <c r="GR29" s="28">
        <v>0</v>
      </c>
      <c r="GS29" s="28">
        <v>0</v>
      </c>
      <c r="GT29" s="28">
        <v>0</v>
      </c>
      <c r="GU29" s="28">
        <v>0</v>
      </c>
      <c r="GV29" s="28">
        <v>0</v>
      </c>
      <c r="GW29" s="28">
        <v>0</v>
      </c>
      <c r="GX29" s="28">
        <v>0</v>
      </c>
      <c r="GY29" s="28">
        <v>0</v>
      </c>
      <c r="GZ29" s="28">
        <v>0</v>
      </c>
      <c r="HA29" s="28">
        <v>19185779</v>
      </c>
      <c r="HB29" s="28">
        <v>0</v>
      </c>
      <c r="HC29" s="28">
        <v>0</v>
      </c>
      <c r="HD29" s="28">
        <v>0</v>
      </c>
      <c r="HE29" s="28">
        <v>0</v>
      </c>
      <c r="HF29" s="28">
        <v>0</v>
      </c>
      <c r="HG29" s="28">
        <v>0</v>
      </c>
      <c r="HH29" s="28">
        <v>0</v>
      </c>
      <c r="HI29" s="28">
        <v>0</v>
      </c>
      <c r="HJ29" s="28">
        <v>0</v>
      </c>
      <c r="HK29" s="28">
        <v>0</v>
      </c>
      <c r="HL29" s="28">
        <v>0</v>
      </c>
      <c r="HM29" s="28">
        <v>0</v>
      </c>
      <c r="HN29" s="28">
        <v>0</v>
      </c>
      <c r="HO29" s="28">
        <v>0</v>
      </c>
      <c r="HP29" s="28">
        <v>0</v>
      </c>
      <c r="HQ29" s="28">
        <v>0</v>
      </c>
      <c r="HR29" s="28">
        <v>0</v>
      </c>
      <c r="HS29" s="28">
        <v>0</v>
      </c>
      <c r="HT29" s="28">
        <v>0</v>
      </c>
      <c r="HU29" s="28">
        <v>0</v>
      </c>
      <c r="HV29" s="28">
        <v>0</v>
      </c>
      <c r="HW29" s="28">
        <v>0</v>
      </c>
      <c r="HX29" s="28">
        <v>0</v>
      </c>
      <c r="HY29" s="28">
        <v>0</v>
      </c>
      <c r="HZ29" s="28" t="s">
        <v>188</v>
      </c>
      <c r="IA29" s="28">
        <v>0</v>
      </c>
      <c r="IB29" s="28">
        <v>0</v>
      </c>
      <c r="IC29" s="28">
        <v>0</v>
      </c>
      <c r="ID29" s="28">
        <v>0</v>
      </c>
      <c r="IE29" s="28">
        <v>0</v>
      </c>
      <c r="IF29" s="28" t="s">
        <v>110</v>
      </c>
      <c r="IG29" s="28">
        <v>0</v>
      </c>
      <c r="IH29" s="28">
        <v>0</v>
      </c>
      <c r="II29" s="28">
        <v>0</v>
      </c>
      <c r="IJ29" s="28">
        <v>0</v>
      </c>
      <c r="IK29" s="28">
        <v>0</v>
      </c>
      <c r="IL29" s="28">
        <v>0</v>
      </c>
      <c r="IM29" s="28">
        <v>0</v>
      </c>
      <c r="IN29" s="28">
        <v>0</v>
      </c>
      <c r="IO29" s="28">
        <v>0</v>
      </c>
      <c r="IP29" s="28">
        <v>0</v>
      </c>
      <c r="IQ29" s="28">
        <v>0</v>
      </c>
      <c r="IR29" s="28">
        <v>0</v>
      </c>
      <c r="IS29" s="28">
        <v>0</v>
      </c>
      <c r="IT29" s="28">
        <v>0</v>
      </c>
      <c r="IU29" s="28">
        <v>0</v>
      </c>
    </row>
    <row r="30" spans="1:255" ht="17.25" customHeight="1">
      <c r="A30" s="103"/>
      <c r="B30" s="24" t="s">
        <v>100</v>
      </c>
      <c r="C30" s="21" t="s">
        <v>54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 t="s">
        <v>110</v>
      </c>
      <c r="L30" s="28">
        <v>0</v>
      </c>
      <c r="M30" s="28" t="s">
        <v>110</v>
      </c>
      <c r="N30" s="28" t="s">
        <v>110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 t="s">
        <v>110</v>
      </c>
      <c r="V30" s="28">
        <v>0</v>
      </c>
      <c r="W30" s="28" t="s">
        <v>110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3979880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8884802</v>
      </c>
      <c r="AN30" s="28" t="s">
        <v>128</v>
      </c>
      <c r="AO30" s="28">
        <v>0</v>
      </c>
      <c r="AP30" s="28">
        <v>0</v>
      </c>
      <c r="AQ30" s="28">
        <v>0</v>
      </c>
      <c r="AR30" s="28" t="s">
        <v>110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 t="s">
        <v>128</v>
      </c>
      <c r="AZ30" s="28">
        <v>0</v>
      </c>
      <c r="BA30" s="28">
        <v>0</v>
      </c>
      <c r="BB30" s="28">
        <v>0</v>
      </c>
      <c r="BC30" s="28">
        <v>0</v>
      </c>
      <c r="BD30" s="28" t="s">
        <v>128</v>
      </c>
      <c r="BE30" s="28" t="s">
        <v>148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 t="s">
        <v>110</v>
      </c>
      <c r="BR30" s="28" t="s">
        <v>128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 t="s">
        <v>148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8" t="s">
        <v>110</v>
      </c>
      <c r="CS30" s="28">
        <v>0</v>
      </c>
      <c r="CT30" s="28">
        <v>0</v>
      </c>
      <c r="CU30" s="28">
        <v>0</v>
      </c>
      <c r="CV30" s="28">
        <v>0</v>
      </c>
      <c r="CW30" s="28">
        <v>0</v>
      </c>
      <c r="CX30" s="28">
        <v>0</v>
      </c>
      <c r="CY30" s="28">
        <v>0</v>
      </c>
      <c r="CZ30" s="28" t="s">
        <v>110</v>
      </c>
      <c r="DA30" s="28">
        <v>0</v>
      </c>
      <c r="DB30" s="28">
        <v>0</v>
      </c>
      <c r="DC30" s="28">
        <v>0</v>
      </c>
      <c r="DD30" s="28">
        <v>0</v>
      </c>
      <c r="DE30" s="28">
        <v>0</v>
      </c>
      <c r="DF30" s="28">
        <v>0</v>
      </c>
      <c r="DG30" s="28">
        <v>0</v>
      </c>
      <c r="DH30" s="28">
        <v>0</v>
      </c>
      <c r="DI30" s="28">
        <v>0</v>
      </c>
      <c r="DJ30" s="28">
        <v>0</v>
      </c>
      <c r="DK30" s="28">
        <v>0</v>
      </c>
      <c r="DL30" s="28">
        <v>0</v>
      </c>
      <c r="DM30" s="28">
        <v>0</v>
      </c>
      <c r="DN30" s="28">
        <v>0</v>
      </c>
      <c r="DO30" s="28">
        <v>0</v>
      </c>
      <c r="DP30" s="28">
        <v>0</v>
      </c>
      <c r="DQ30" s="28">
        <v>0</v>
      </c>
      <c r="DR30" s="28">
        <v>0</v>
      </c>
      <c r="DS30" s="28">
        <v>0</v>
      </c>
      <c r="DT30" s="28">
        <v>0</v>
      </c>
      <c r="DU30" s="28">
        <v>0</v>
      </c>
      <c r="DV30" s="28">
        <v>0</v>
      </c>
      <c r="DW30" s="28">
        <v>0</v>
      </c>
      <c r="DX30" s="28" t="s">
        <v>163</v>
      </c>
      <c r="DY30" s="28">
        <v>0</v>
      </c>
      <c r="DZ30" s="28">
        <v>0</v>
      </c>
      <c r="EA30" s="28">
        <v>0</v>
      </c>
      <c r="EB30" s="28">
        <v>0</v>
      </c>
      <c r="EC30" s="28">
        <v>0</v>
      </c>
      <c r="ED30" s="28">
        <v>0</v>
      </c>
      <c r="EE30" s="28">
        <v>0</v>
      </c>
      <c r="EF30" s="28">
        <v>0</v>
      </c>
      <c r="EG30" s="28">
        <v>0</v>
      </c>
      <c r="EH30" s="28">
        <v>0</v>
      </c>
      <c r="EI30" s="28">
        <v>0</v>
      </c>
      <c r="EJ30" s="28">
        <v>0</v>
      </c>
      <c r="EK30" s="28">
        <v>0</v>
      </c>
      <c r="EL30" s="28">
        <v>0</v>
      </c>
      <c r="EM30" s="28">
        <v>0</v>
      </c>
      <c r="EN30" s="28">
        <v>0</v>
      </c>
      <c r="EO30" s="28">
        <v>0</v>
      </c>
      <c r="EP30" s="28">
        <v>0</v>
      </c>
      <c r="EQ30" s="28">
        <v>0</v>
      </c>
      <c r="ER30" s="28">
        <v>0</v>
      </c>
      <c r="ES30" s="28">
        <v>0</v>
      </c>
      <c r="ET30" s="28">
        <v>0</v>
      </c>
      <c r="EU30" s="28">
        <v>0</v>
      </c>
      <c r="EV30" s="28">
        <v>0</v>
      </c>
      <c r="EW30" s="28">
        <v>0</v>
      </c>
      <c r="EX30" s="28">
        <v>0</v>
      </c>
      <c r="EY30" s="28">
        <v>0</v>
      </c>
      <c r="EZ30" s="28">
        <v>0</v>
      </c>
      <c r="FA30" s="28">
        <v>0</v>
      </c>
      <c r="FB30" s="28">
        <v>0</v>
      </c>
      <c r="FC30" s="28">
        <v>0</v>
      </c>
      <c r="FD30" s="28">
        <v>0</v>
      </c>
      <c r="FE30" s="28">
        <v>0</v>
      </c>
      <c r="FF30" s="28">
        <v>0</v>
      </c>
      <c r="FG30" s="28">
        <v>0</v>
      </c>
      <c r="FH30" s="28">
        <v>0</v>
      </c>
      <c r="FI30" s="28">
        <v>0</v>
      </c>
      <c r="FJ30" s="28" t="s">
        <v>110</v>
      </c>
      <c r="FK30" s="28">
        <v>0</v>
      </c>
      <c r="FL30" s="28">
        <v>0</v>
      </c>
      <c r="FM30" s="28">
        <v>0</v>
      </c>
      <c r="FN30" s="28">
        <v>0</v>
      </c>
      <c r="FO30" s="28">
        <v>0</v>
      </c>
      <c r="FP30" s="20" t="s">
        <v>149</v>
      </c>
      <c r="FQ30" s="20" t="s">
        <v>149</v>
      </c>
      <c r="FR30" s="20" t="s">
        <v>149</v>
      </c>
      <c r="FS30" s="28">
        <v>0</v>
      </c>
      <c r="FT30" s="28">
        <v>0</v>
      </c>
      <c r="FU30" s="28">
        <v>0</v>
      </c>
      <c r="FV30" s="20" t="s">
        <v>149</v>
      </c>
      <c r="FW30" s="28">
        <v>0</v>
      </c>
      <c r="FX30" s="20" t="s">
        <v>149</v>
      </c>
      <c r="FY30" s="20" t="s">
        <v>149</v>
      </c>
      <c r="FZ30" s="28">
        <v>0</v>
      </c>
      <c r="GA30" s="20" t="s">
        <v>149</v>
      </c>
      <c r="GB30" s="20" t="s">
        <v>149</v>
      </c>
      <c r="GC30" s="20" t="s">
        <v>149</v>
      </c>
      <c r="GD30" s="28">
        <v>0</v>
      </c>
      <c r="GE30" s="28" t="s">
        <v>110</v>
      </c>
      <c r="GF30" s="20" t="s">
        <v>149</v>
      </c>
      <c r="GG30" s="28">
        <v>0</v>
      </c>
      <c r="GH30" s="28">
        <v>0</v>
      </c>
      <c r="GI30" s="20" t="s">
        <v>149</v>
      </c>
      <c r="GJ30" s="28">
        <v>0</v>
      </c>
      <c r="GK30" s="28">
        <v>0</v>
      </c>
      <c r="GL30" s="28">
        <v>0</v>
      </c>
      <c r="GM30" s="28" t="s">
        <v>110</v>
      </c>
      <c r="GN30" s="28">
        <v>0</v>
      </c>
      <c r="GO30" s="28">
        <v>0</v>
      </c>
      <c r="GP30" s="28">
        <v>0</v>
      </c>
      <c r="GQ30" s="28">
        <v>0</v>
      </c>
      <c r="GR30" s="28">
        <v>0</v>
      </c>
      <c r="GS30" s="28">
        <v>0</v>
      </c>
      <c r="GT30" s="28">
        <v>0</v>
      </c>
      <c r="GU30" s="28">
        <v>0</v>
      </c>
      <c r="GV30" s="28">
        <v>0</v>
      </c>
      <c r="GW30" s="28">
        <v>0</v>
      </c>
      <c r="GX30" s="28">
        <v>0</v>
      </c>
      <c r="GY30" s="28">
        <v>0</v>
      </c>
      <c r="GZ30" s="28">
        <v>0</v>
      </c>
      <c r="HA30" s="28">
        <v>0</v>
      </c>
      <c r="HB30" s="28">
        <v>0</v>
      </c>
      <c r="HC30" s="28">
        <v>0</v>
      </c>
      <c r="HD30" s="28">
        <v>0</v>
      </c>
      <c r="HE30" s="28">
        <v>0</v>
      </c>
      <c r="HF30" s="28">
        <v>0</v>
      </c>
      <c r="HG30" s="28">
        <v>0</v>
      </c>
      <c r="HH30" s="28">
        <v>0</v>
      </c>
      <c r="HI30" s="28">
        <v>0</v>
      </c>
      <c r="HJ30" s="28">
        <v>0</v>
      </c>
      <c r="HK30" s="28">
        <v>0</v>
      </c>
      <c r="HL30" s="28">
        <v>0</v>
      </c>
      <c r="HM30" s="28">
        <v>0</v>
      </c>
      <c r="HN30" s="28">
        <v>0</v>
      </c>
      <c r="HO30" s="28">
        <v>0</v>
      </c>
      <c r="HP30" s="28">
        <v>0</v>
      </c>
      <c r="HQ30" s="28">
        <v>0</v>
      </c>
      <c r="HR30" s="28">
        <v>0</v>
      </c>
      <c r="HS30" s="28">
        <v>0</v>
      </c>
      <c r="HT30" s="28">
        <v>0</v>
      </c>
      <c r="HU30" s="28">
        <v>0</v>
      </c>
      <c r="HV30" s="28">
        <v>0</v>
      </c>
      <c r="HW30" s="28">
        <v>0</v>
      </c>
      <c r="HX30" s="28">
        <v>0</v>
      </c>
      <c r="HY30" s="28">
        <v>0</v>
      </c>
      <c r="HZ30" s="28" t="s">
        <v>188</v>
      </c>
      <c r="IA30" s="28">
        <v>0</v>
      </c>
      <c r="IB30" s="28">
        <v>0</v>
      </c>
      <c r="IC30" s="28">
        <v>0</v>
      </c>
      <c r="ID30" s="28">
        <v>0</v>
      </c>
      <c r="IE30" s="28">
        <v>0</v>
      </c>
      <c r="IF30" s="28" t="s">
        <v>110</v>
      </c>
      <c r="IG30" s="28">
        <v>0</v>
      </c>
      <c r="IH30" s="28">
        <v>0</v>
      </c>
      <c r="II30" s="28">
        <v>0</v>
      </c>
      <c r="IJ30" s="28">
        <v>0</v>
      </c>
      <c r="IK30" s="28">
        <v>0</v>
      </c>
      <c r="IL30" s="28">
        <v>0</v>
      </c>
      <c r="IM30" s="28">
        <v>0</v>
      </c>
      <c r="IN30" s="28">
        <v>0</v>
      </c>
      <c r="IO30" s="28">
        <v>0</v>
      </c>
      <c r="IP30" s="28">
        <v>0</v>
      </c>
      <c r="IQ30" s="28">
        <v>0</v>
      </c>
      <c r="IR30" s="28">
        <v>0</v>
      </c>
      <c r="IS30" s="28">
        <v>0</v>
      </c>
      <c r="IT30" s="28">
        <v>0</v>
      </c>
      <c r="IU30" s="28">
        <v>0</v>
      </c>
    </row>
    <row r="31" spans="1:255" ht="17.25" customHeight="1">
      <c r="A31" s="103"/>
      <c r="B31" s="24" t="s">
        <v>101</v>
      </c>
      <c r="C31" s="21" t="s">
        <v>55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 t="s">
        <v>110</v>
      </c>
      <c r="L31" s="28">
        <v>0</v>
      </c>
      <c r="M31" s="28" t="s">
        <v>110</v>
      </c>
      <c r="N31" s="28" t="s">
        <v>110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 t="s">
        <v>110</v>
      </c>
      <c r="V31" s="28">
        <v>0</v>
      </c>
      <c r="W31" s="28" t="s">
        <v>110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 t="s">
        <v>128</v>
      </c>
      <c r="AO31" s="28">
        <v>0</v>
      </c>
      <c r="AP31" s="28">
        <v>0</v>
      </c>
      <c r="AQ31" s="28">
        <v>261435573</v>
      </c>
      <c r="AR31" s="28" t="s">
        <v>110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 t="s">
        <v>128</v>
      </c>
      <c r="AZ31" s="28">
        <v>0</v>
      </c>
      <c r="BA31" s="28">
        <v>0</v>
      </c>
      <c r="BB31" s="28">
        <v>0</v>
      </c>
      <c r="BC31" s="28">
        <v>0</v>
      </c>
      <c r="BD31" s="28" t="s">
        <v>128</v>
      </c>
      <c r="BE31" s="28" t="s">
        <v>148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 t="s">
        <v>110</v>
      </c>
      <c r="BR31" s="28" t="s">
        <v>128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 t="s">
        <v>148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 t="s">
        <v>110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 t="s">
        <v>110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409405014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 t="s">
        <v>163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 t="s">
        <v>110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0" t="s">
        <v>149</v>
      </c>
      <c r="FQ31" s="20" t="s">
        <v>149</v>
      </c>
      <c r="FR31" s="20" t="s">
        <v>149</v>
      </c>
      <c r="FS31" s="28">
        <v>0</v>
      </c>
      <c r="FT31" s="28">
        <v>0</v>
      </c>
      <c r="FU31" s="28">
        <v>0</v>
      </c>
      <c r="FV31" s="20" t="s">
        <v>149</v>
      </c>
      <c r="FW31" s="28">
        <v>0</v>
      </c>
      <c r="FX31" s="20" t="s">
        <v>149</v>
      </c>
      <c r="FY31" s="20" t="s">
        <v>149</v>
      </c>
      <c r="FZ31" s="28">
        <v>0</v>
      </c>
      <c r="GA31" s="20" t="s">
        <v>149</v>
      </c>
      <c r="GB31" s="20" t="s">
        <v>149</v>
      </c>
      <c r="GC31" s="20" t="s">
        <v>149</v>
      </c>
      <c r="GD31" s="28">
        <v>0</v>
      </c>
      <c r="GE31" s="28" t="s">
        <v>110</v>
      </c>
      <c r="GF31" s="20" t="s">
        <v>149</v>
      </c>
      <c r="GG31" s="28">
        <v>0</v>
      </c>
      <c r="GH31" s="28">
        <v>0</v>
      </c>
      <c r="GI31" s="20" t="s">
        <v>149</v>
      </c>
      <c r="GJ31" s="28">
        <v>0</v>
      </c>
      <c r="GK31" s="28">
        <v>0</v>
      </c>
      <c r="GL31" s="28">
        <v>0</v>
      </c>
      <c r="GM31" s="28" t="s">
        <v>110</v>
      </c>
      <c r="GN31" s="28">
        <v>0</v>
      </c>
      <c r="GO31" s="28">
        <v>0</v>
      </c>
      <c r="GP31" s="28">
        <v>0</v>
      </c>
      <c r="GQ31" s="28">
        <v>0</v>
      </c>
      <c r="GR31" s="28">
        <v>0</v>
      </c>
      <c r="GS31" s="28">
        <v>0</v>
      </c>
      <c r="GT31" s="28">
        <v>0</v>
      </c>
      <c r="GU31" s="28">
        <v>0</v>
      </c>
      <c r="GV31" s="28">
        <v>0</v>
      </c>
      <c r="GW31" s="28">
        <v>0</v>
      </c>
      <c r="GX31" s="28">
        <v>0</v>
      </c>
      <c r="GY31" s="28">
        <v>0</v>
      </c>
      <c r="GZ31" s="28">
        <v>0</v>
      </c>
      <c r="HA31" s="28">
        <v>0</v>
      </c>
      <c r="HB31" s="28">
        <v>0</v>
      </c>
      <c r="HC31" s="28">
        <v>0</v>
      </c>
      <c r="HD31" s="28">
        <v>0</v>
      </c>
      <c r="HE31" s="28">
        <v>0</v>
      </c>
      <c r="HF31" s="28">
        <v>0</v>
      </c>
      <c r="HG31" s="28">
        <v>0</v>
      </c>
      <c r="HH31" s="28">
        <v>0</v>
      </c>
      <c r="HI31" s="28">
        <v>0</v>
      </c>
      <c r="HJ31" s="28">
        <v>0</v>
      </c>
      <c r="HK31" s="28">
        <v>0</v>
      </c>
      <c r="HL31" s="28">
        <v>0</v>
      </c>
      <c r="HM31" s="28">
        <v>0</v>
      </c>
      <c r="HN31" s="28">
        <v>0</v>
      </c>
      <c r="HO31" s="28">
        <v>7742068</v>
      </c>
      <c r="HP31" s="28">
        <v>0</v>
      </c>
      <c r="HQ31" s="28">
        <v>0</v>
      </c>
      <c r="HR31" s="28">
        <v>0</v>
      </c>
      <c r="HS31" s="28">
        <v>0</v>
      </c>
      <c r="HT31" s="28">
        <v>0</v>
      </c>
      <c r="HU31" s="28">
        <v>0</v>
      </c>
      <c r="HV31" s="28">
        <v>0</v>
      </c>
      <c r="HW31" s="28">
        <v>0</v>
      </c>
      <c r="HX31" s="28">
        <v>0</v>
      </c>
      <c r="HY31" s="28">
        <v>0</v>
      </c>
      <c r="HZ31" s="28" t="s">
        <v>188</v>
      </c>
      <c r="IA31" s="28">
        <v>0</v>
      </c>
      <c r="IB31" s="28">
        <v>0</v>
      </c>
      <c r="IC31" s="28">
        <v>0</v>
      </c>
      <c r="ID31" s="28">
        <v>0</v>
      </c>
      <c r="IE31" s="28">
        <v>0</v>
      </c>
      <c r="IF31" s="28" t="s">
        <v>110</v>
      </c>
      <c r="IG31" s="28">
        <v>0</v>
      </c>
      <c r="IH31" s="28">
        <v>0</v>
      </c>
      <c r="II31" s="28">
        <v>0</v>
      </c>
      <c r="IJ31" s="28">
        <v>0</v>
      </c>
      <c r="IK31" s="28">
        <v>0</v>
      </c>
      <c r="IL31" s="28">
        <v>0</v>
      </c>
      <c r="IM31" s="28">
        <v>0</v>
      </c>
      <c r="IN31" s="28">
        <v>0</v>
      </c>
      <c r="IO31" s="28">
        <v>0</v>
      </c>
      <c r="IP31" s="28">
        <v>0</v>
      </c>
      <c r="IQ31" s="28">
        <v>0</v>
      </c>
      <c r="IR31" s="28">
        <v>0</v>
      </c>
      <c r="IS31" s="28">
        <v>0</v>
      </c>
      <c r="IT31" s="28">
        <v>0</v>
      </c>
      <c r="IU31" s="28">
        <v>0</v>
      </c>
    </row>
    <row r="32" spans="1:255" ht="17.25" customHeight="1">
      <c r="A32" s="103"/>
      <c r="B32" s="24" t="s">
        <v>102</v>
      </c>
      <c r="C32" s="21" t="s">
        <v>56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 t="s">
        <v>110</v>
      </c>
      <c r="L32" s="28">
        <v>0</v>
      </c>
      <c r="M32" s="28" t="s">
        <v>110</v>
      </c>
      <c r="N32" s="28" t="s">
        <v>110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 t="s">
        <v>110</v>
      </c>
      <c r="V32" s="28">
        <v>0</v>
      </c>
      <c r="W32" s="28" t="s">
        <v>110</v>
      </c>
      <c r="X32" s="28">
        <v>5599130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 t="s">
        <v>128</v>
      </c>
      <c r="AO32" s="28">
        <v>0</v>
      </c>
      <c r="AP32" s="28">
        <v>0</v>
      </c>
      <c r="AQ32" s="28">
        <v>0</v>
      </c>
      <c r="AR32" s="28" t="s">
        <v>110</v>
      </c>
      <c r="AS32" s="28">
        <v>0</v>
      </c>
      <c r="AT32" s="28">
        <v>0</v>
      </c>
      <c r="AU32" s="28">
        <v>0</v>
      </c>
      <c r="AV32" s="28">
        <v>0</v>
      </c>
      <c r="AW32" s="28">
        <v>166140188</v>
      </c>
      <c r="AX32" s="28"/>
      <c r="AY32" s="28" t="s">
        <v>128</v>
      </c>
      <c r="AZ32" s="28">
        <v>0</v>
      </c>
      <c r="BA32" s="28">
        <v>0</v>
      </c>
      <c r="BB32" s="28">
        <v>0</v>
      </c>
      <c r="BC32" s="28">
        <v>0</v>
      </c>
      <c r="BD32" s="28" t="s">
        <v>128</v>
      </c>
      <c r="BE32" s="28" t="s">
        <v>148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 t="s">
        <v>110</v>
      </c>
      <c r="BR32" s="28" t="s">
        <v>128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 t="s">
        <v>148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 t="s">
        <v>110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 t="s">
        <v>110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 t="s">
        <v>163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 t="s">
        <v>110</v>
      </c>
      <c r="FK32" s="28">
        <v>0</v>
      </c>
      <c r="FL32" s="28">
        <v>255659468</v>
      </c>
      <c r="FM32" s="28">
        <v>0</v>
      </c>
      <c r="FN32" s="28">
        <v>0</v>
      </c>
      <c r="FO32" s="28">
        <v>0</v>
      </c>
      <c r="FP32" s="20" t="s">
        <v>149</v>
      </c>
      <c r="FQ32" s="20" t="s">
        <v>149</v>
      </c>
      <c r="FR32" s="20" t="s">
        <v>149</v>
      </c>
      <c r="FS32" s="28">
        <v>0</v>
      </c>
      <c r="FT32" s="28">
        <v>0</v>
      </c>
      <c r="FU32" s="28">
        <v>0</v>
      </c>
      <c r="FV32" s="20" t="s">
        <v>149</v>
      </c>
      <c r="FW32" s="28">
        <v>0</v>
      </c>
      <c r="FX32" s="20" t="s">
        <v>149</v>
      </c>
      <c r="FY32" s="20" t="s">
        <v>149</v>
      </c>
      <c r="FZ32" s="28">
        <v>302623189</v>
      </c>
      <c r="GA32" s="20" t="s">
        <v>149</v>
      </c>
      <c r="GB32" s="20" t="s">
        <v>149</v>
      </c>
      <c r="GC32" s="20" t="s">
        <v>149</v>
      </c>
      <c r="GD32" s="28">
        <v>0</v>
      </c>
      <c r="GE32" s="28" t="s">
        <v>110</v>
      </c>
      <c r="GF32" s="20" t="s">
        <v>149</v>
      </c>
      <c r="GG32" s="28">
        <v>0</v>
      </c>
      <c r="GH32" s="28">
        <v>0</v>
      </c>
      <c r="GI32" s="20" t="s">
        <v>149</v>
      </c>
      <c r="GJ32" s="28">
        <v>0</v>
      </c>
      <c r="GK32" s="28">
        <v>0</v>
      </c>
      <c r="GL32" s="28">
        <v>0</v>
      </c>
      <c r="GM32" s="28" t="s">
        <v>110</v>
      </c>
      <c r="GN32" s="28">
        <v>0</v>
      </c>
      <c r="GO32" s="28">
        <v>0</v>
      </c>
      <c r="GP32" s="28">
        <v>0</v>
      </c>
      <c r="GQ32" s="28">
        <v>0</v>
      </c>
      <c r="GR32" s="28">
        <v>0</v>
      </c>
      <c r="GS32" s="28">
        <v>0</v>
      </c>
      <c r="GT32" s="28">
        <v>0</v>
      </c>
      <c r="GU32" s="28">
        <v>0</v>
      </c>
      <c r="GV32" s="28">
        <v>0</v>
      </c>
      <c r="GW32" s="28">
        <v>0</v>
      </c>
      <c r="GX32" s="28">
        <v>0</v>
      </c>
      <c r="GY32" s="28">
        <v>0</v>
      </c>
      <c r="GZ32" s="28">
        <v>0</v>
      </c>
      <c r="HA32" s="28">
        <v>0</v>
      </c>
      <c r="HB32" s="28">
        <v>0</v>
      </c>
      <c r="HC32" s="28">
        <v>0</v>
      </c>
      <c r="HD32" s="28">
        <v>0</v>
      </c>
      <c r="HE32" s="28">
        <v>0</v>
      </c>
      <c r="HF32" s="28">
        <v>0</v>
      </c>
      <c r="HG32" s="28">
        <v>0</v>
      </c>
      <c r="HH32" s="28">
        <v>0</v>
      </c>
      <c r="HI32" s="28">
        <v>0</v>
      </c>
      <c r="HJ32" s="28">
        <v>0</v>
      </c>
      <c r="HK32" s="28">
        <v>0</v>
      </c>
      <c r="HL32" s="28">
        <v>0</v>
      </c>
      <c r="HM32" s="28">
        <v>0</v>
      </c>
      <c r="HN32" s="28">
        <v>0</v>
      </c>
      <c r="HO32" s="28">
        <v>0</v>
      </c>
      <c r="HP32" s="28">
        <v>0</v>
      </c>
      <c r="HQ32" s="28">
        <v>0</v>
      </c>
      <c r="HR32" s="28">
        <v>0</v>
      </c>
      <c r="HS32" s="28">
        <v>0</v>
      </c>
      <c r="HT32" s="28">
        <v>0</v>
      </c>
      <c r="HU32" s="28">
        <v>0</v>
      </c>
      <c r="HV32" s="28">
        <v>0</v>
      </c>
      <c r="HW32" s="28">
        <v>0</v>
      </c>
      <c r="HX32" s="28">
        <v>0</v>
      </c>
      <c r="HY32" s="28">
        <v>0</v>
      </c>
      <c r="HZ32" s="28" t="s">
        <v>188</v>
      </c>
      <c r="IA32" s="28">
        <v>0</v>
      </c>
      <c r="IB32" s="28">
        <v>0</v>
      </c>
      <c r="IC32" s="28">
        <v>0</v>
      </c>
      <c r="ID32" s="28">
        <v>0</v>
      </c>
      <c r="IE32" s="28">
        <v>0</v>
      </c>
      <c r="IF32" s="28" t="s">
        <v>110</v>
      </c>
      <c r="IG32" s="28">
        <v>0</v>
      </c>
      <c r="IH32" s="28">
        <v>0</v>
      </c>
      <c r="II32" s="28">
        <v>0</v>
      </c>
      <c r="IJ32" s="28">
        <v>0</v>
      </c>
      <c r="IK32" s="28">
        <v>0</v>
      </c>
      <c r="IL32" s="28">
        <v>0</v>
      </c>
      <c r="IM32" s="28">
        <v>0</v>
      </c>
      <c r="IN32" s="28">
        <v>0</v>
      </c>
      <c r="IO32" s="28">
        <v>0</v>
      </c>
      <c r="IP32" s="28">
        <v>0</v>
      </c>
      <c r="IQ32" s="28">
        <v>0</v>
      </c>
      <c r="IR32" s="28">
        <v>0</v>
      </c>
      <c r="IS32" s="28">
        <v>0</v>
      </c>
      <c r="IT32" s="28">
        <v>0</v>
      </c>
      <c r="IU32" s="28">
        <v>0</v>
      </c>
    </row>
    <row r="33" spans="1:255" ht="17.25" customHeight="1">
      <c r="A33" s="103"/>
      <c r="B33" s="24" t="s">
        <v>103</v>
      </c>
      <c r="C33" s="21" t="s">
        <v>57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 t="s">
        <v>110</v>
      </c>
      <c r="L33" s="28">
        <v>0</v>
      </c>
      <c r="M33" s="28" t="s">
        <v>110</v>
      </c>
      <c r="N33" s="28" t="s">
        <v>110</v>
      </c>
      <c r="O33" s="28">
        <v>1094800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 t="s">
        <v>110</v>
      </c>
      <c r="V33" s="28">
        <v>0</v>
      </c>
      <c r="W33" s="28" t="s">
        <v>110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 t="s">
        <v>128</v>
      </c>
      <c r="AO33" s="28">
        <v>0</v>
      </c>
      <c r="AP33" s="28">
        <v>0</v>
      </c>
      <c r="AQ33" s="28">
        <v>0</v>
      </c>
      <c r="AR33" s="28" t="s">
        <v>110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 t="s">
        <v>128</v>
      </c>
      <c r="AZ33" s="28">
        <v>0</v>
      </c>
      <c r="BA33" s="28">
        <v>0</v>
      </c>
      <c r="BB33" s="28">
        <v>0</v>
      </c>
      <c r="BC33" s="28">
        <v>0</v>
      </c>
      <c r="BD33" s="28" t="s">
        <v>128</v>
      </c>
      <c r="BE33" s="28" t="s">
        <v>148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 t="s">
        <v>110</v>
      </c>
      <c r="BR33" s="28" t="s">
        <v>128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14726509</v>
      </c>
      <c r="CA33" s="28">
        <v>0</v>
      </c>
      <c r="CB33" s="28">
        <v>0</v>
      </c>
      <c r="CC33" s="28">
        <v>3205800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 t="s">
        <v>148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 t="s">
        <v>110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 t="s">
        <v>110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4829000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36467153</v>
      </c>
      <c r="DV33" s="28">
        <v>0</v>
      </c>
      <c r="DW33" s="28">
        <v>0</v>
      </c>
      <c r="DX33" s="28" t="s">
        <v>163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>
        <v>0</v>
      </c>
      <c r="EV33" s="28">
        <v>286855891</v>
      </c>
      <c r="EW33" s="28">
        <v>0</v>
      </c>
      <c r="EX33" s="28">
        <v>0</v>
      </c>
      <c r="EY33" s="28">
        <v>10384440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429102838</v>
      </c>
      <c r="FG33" s="28">
        <v>0</v>
      </c>
      <c r="FH33" s="28">
        <v>0</v>
      </c>
      <c r="FI33" s="28">
        <v>0</v>
      </c>
      <c r="FJ33" s="28" t="s">
        <v>110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0" t="s">
        <v>149</v>
      </c>
      <c r="FQ33" s="20" t="s">
        <v>149</v>
      </c>
      <c r="FR33" s="20" t="s">
        <v>149</v>
      </c>
      <c r="FS33" s="28">
        <v>0</v>
      </c>
      <c r="FT33" s="28">
        <v>0</v>
      </c>
      <c r="FU33" s="28">
        <v>0</v>
      </c>
      <c r="FV33" s="20" t="s">
        <v>149</v>
      </c>
      <c r="FW33" s="28">
        <v>338034203</v>
      </c>
      <c r="FX33" s="20" t="s">
        <v>149</v>
      </c>
      <c r="FY33" s="20" t="s">
        <v>149</v>
      </c>
      <c r="FZ33" s="28">
        <v>64506097</v>
      </c>
      <c r="GA33" s="20" t="s">
        <v>149</v>
      </c>
      <c r="GB33" s="20" t="s">
        <v>149</v>
      </c>
      <c r="GC33" s="20" t="s">
        <v>149</v>
      </c>
      <c r="GD33" s="28">
        <v>0</v>
      </c>
      <c r="GE33" s="28" t="s">
        <v>110</v>
      </c>
      <c r="GF33" s="20" t="s">
        <v>149</v>
      </c>
      <c r="GG33" s="28">
        <v>0</v>
      </c>
      <c r="GH33" s="28">
        <v>0</v>
      </c>
      <c r="GI33" s="20" t="s">
        <v>149</v>
      </c>
      <c r="GJ33" s="28">
        <v>0</v>
      </c>
      <c r="GK33" s="28">
        <v>0</v>
      </c>
      <c r="GL33" s="28">
        <v>0</v>
      </c>
      <c r="GM33" s="28" t="s">
        <v>110</v>
      </c>
      <c r="GN33" s="28">
        <v>0</v>
      </c>
      <c r="GO33" s="28">
        <v>0</v>
      </c>
      <c r="GP33" s="28">
        <v>0</v>
      </c>
      <c r="GQ33" s="28">
        <v>0</v>
      </c>
      <c r="GR33" s="28">
        <v>0</v>
      </c>
      <c r="GS33" s="28">
        <v>0</v>
      </c>
      <c r="GT33" s="28">
        <v>0</v>
      </c>
      <c r="GU33" s="28">
        <v>0</v>
      </c>
      <c r="GV33" s="28">
        <v>0</v>
      </c>
      <c r="GW33" s="28">
        <v>0</v>
      </c>
      <c r="GX33" s="28">
        <v>0</v>
      </c>
      <c r="GY33" s="28">
        <v>0</v>
      </c>
      <c r="GZ33" s="28">
        <v>0</v>
      </c>
      <c r="HA33" s="28">
        <v>87057262</v>
      </c>
      <c r="HB33" s="28">
        <v>0</v>
      </c>
      <c r="HC33" s="28">
        <v>0</v>
      </c>
      <c r="HD33" s="28">
        <v>0</v>
      </c>
      <c r="HE33" s="28">
        <v>0</v>
      </c>
      <c r="HF33" s="28">
        <v>0</v>
      </c>
      <c r="HG33" s="28">
        <v>0</v>
      </c>
      <c r="HH33" s="28">
        <v>0</v>
      </c>
      <c r="HI33" s="28">
        <v>0</v>
      </c>
      <c r="HJ33" s="28">
        <v>0</v>
      </c>
      <c r="HK33" s="28">
        <v>0</v>
      </c>
      <c r="HL33" s="28">
        <v>0</v>
      </c>
      <c r="HM33" s="28">
        <v>0</v>
      </c>
      <c r="HN33" s="28">
        <v>0</v>
      </c>
      <c r="HO33" s="28">
        <v>0</v>
      </c>
      <c r="HP33" s="28">
        <v>0</v>
      </c>
      <c r="HQ33" s="28">
        <v>0</v>
      </c>
      <c r="HR33" s="28">
        <v>0</v>
      </c>
      <c r="HS33" s="28">
        <v>0</v>
      </c>
      <c r="HT33" s="28">
        <v>12334867</v>
      </c>
      <c r="HU33" s="28">
        <v>0</v>
      </c>
      <c r="HV33" s="28">
        <v>0</v>
      </c>
      <c r="HW33" s="28">
        <v>0</v>
      </c>
      <c r="HX33" s="28">
        <v>0</v>
      </c>
      <c r="HY33" s="28">
        <v>0</v>
      </c>
      <c r="HZ33" s="28" t="s">
        <v>188</v>
      </c>
      <c r="IA33" s="28">
        <v>0</v>
      </c>
      <c r="IB33" s="28">
        <v>0</v>
      </c>
      <c r="IC33" s="28">
        <v>5108070</v>
      </c>
      <c r="ID33" s="28">
        <v>0</v>
      </c>
      <c r="IE33" s="28">
        <v>0</v>
      </c>
      <c r="IF33" s="28" t="s">
        <v>110</v>
      </c>
      <c r="IG33" s="28">
        <v>0</v>
      </c>
      <c r="IH33" s="28">
        <v>0</v>
      </c>
      <c r="II33" s="28">
        <v>0</v>
      </c>
      <c r="IJ33" s="28">
        <v>0</v>
      </c>
      <c r="IK33" s="28">
        <v>0</v>
      </c>
      <c r="IL33" s="28">
        <v>0</v>
      </c>
      <c r="IM33" s="28">
        <v>12571078</v>
      </c>
      <c r="IN33" s="28">
        <v>0</v>
      </c>
      <c r="IO33" s="28">
        <v>0</v>
      </c>
      <c r="IP33" s="28">
        <v>0</v>
      </c>
      <c r="IQ33" s="28">
        <v>0</v>
      </c>
      <c r="IR33" s="28">
        <v>0</v>
      </c>
      <c r="IS33" s="28">
        <v>0</v>
      </c>
      <c r="IT33" s="28">
        <v>0</v>
      </c>
      <c r="IU33" s="28">
        <v>0</v>
      </c>
    </row>
    <row r="34" spans="1:255" ht="17.25" customHeight="1">
      <c r="A34" s="103"/>
      <c r="B34" s="24" t="s">
        <v>104</v>
      </c>
      <c r="C34" s="21" t="s">
        <v>58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 t="s">
        <v>110</v>
      </c>
      <c r="L34" s="28">
        <v>0</v>
      </c>
      <c r="M34" s="28" t="s">
        <v>110</v>
      </c>
      <c r="N34" s="28" t="s">
        <v>110</v>
      </c>
      <c r="O34" s="28">
        <v>0</v>
      </c>
      <c r="P34" s="28">
        <v>0</v>
      </c>
      <c r="Q34" s="28">
        <v>0</v>
      </c>
      <c r="R34" s="28">
        <v>0</v>
      </c>
      <c r="S34" s="28">
        <v>70870176</v>
      </c>
      <c r="T34" s="28">
        <v>0</v>
      </c>
      <c r="U34" s="28" t="s">
        <v>110</v>
      </c>
      <c r="V34" s="28">
        <v>0</v>
      </c>
      <c r="W34" s="28" t="s">
        <v>110</v>
      </c>
      <c r="X34" s="28">
        <v>0</v>
      </c>
      <c r="Y34" s="28">
        <v>0</v>
      </c>
      <c r="Z34" s="28">
        <v>46667309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 t="s">
        <v>128</v>
      </c>
      <c r="AO34" s="28">
        <v>0</v>
      </c>
      <c r="AP34" s="28">
        <v>0</v>
      </c>
      <c r="AQ34" s="28">
        <v>0</v>
      </c>
      <c r="AR34" s="28" t="s">
        <v>110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 t="s">
        <v>128</v>
      </c>
      <c r="AZ34" s="28">
        <v>0</v>
      </c>
      <c r="BA34" s="28">
        <v>0</v>
      </c>
      <c r="BB34" s="28">
        <v>0</v>
      </c>
      <c r="BC34" s="28">
        <v>0</v>
      </c>
      <c r="BD34" s="28" t="s">
        <v>128</v>
      </c>
      <c r="BE34" s="28" t="s">
        <v>148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 t="s">
        <v>110</v>
      </c>
      <c r="BR34" s="28" t="s">
        <v>128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 t="s">
        <v>148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 t="s">
        <v>110</v>
      </c>
      <c r="CS34" s="28">
        <v>0</v>
      </c>
      <c r="CT34" s="28">
        <v>0</v>
      </c>
      <c r="CU34" s="28">
        <v>0</v>
      </c>
      <c r="CV34" s="28">
        <v>0</v>
      </c>
      <c r="CW34" s="28">
        <v>65134348</v>
      </c>
      <c r="CX34" s="28">
        <v>0</v>
      </c>
      <c r="CY34" s="28">
        <v>0</v>
      </c>
      <c r="CZ34" s="28" t="s">
        <v>110</v>
      </c>
      <c r="DA34" s="28">
        <v>0</v>
      </c>
      <c r="DB34" s="28">
        <v>0</v>
      </c>
      <c r="DC34" s="28">
        <v>0</v>
      </c>
      <c r="DD34" s="28">
        <v>11474903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6347937</v>
      </c>
      <c r="DL34" s="28">
        <v>0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>
        <v>0</v>
      </c>
      <c r="DX34" s="28" t="s">
        <v>163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>
        <v>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>
        <v>58021902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>
        <v>0</v>
      </c>
      <c r="FI34" s="28">
        <v>0</v>
      </c>
      <c r="FJ34" s="28" t="s">
        <v>110</v>
      </c>
      <c r="FK34" s="28">
        <v>0</v>
      </c>
      <c r="FL34" s="28">
        <v>0</v>
      </c>
      <c r="FM34" s="28">
        <v>31601560</v>
      </c>
      <c r="FN34" s="28">
        <v>0</v>
      </c>
      <c r="FO34" s="28">
        <v>0</v>
      </c>
      <c r="FP34" s="20" t="s">
        <v>149</v>
      </c>
      <c r="FQ34" s="20" t="s">
        <v>149</v>
      </c>
      <c r="FR34" s="20" t="s">
        <v>149</v>
      </c>
      <c r="FS34" s="28">
        <v>472530000</v>
      </c>
      <c r="FT34" s="28">
        <v>0</v>
      </c>
      <c r="FU34" s="28">
        <v>0</v>
      </c>
      <c r="FV34" s="20" t="s">
        <v>149</v>
      </c>
      <c r="FW34" s="28">
        <v>0</v>
      </c>
      <c r="FX34" s="20" t="s">
        <v>149</v>
      </c>
      <c r="FY34" s="20" t="s">
        <v>149</v>
      </c>
      <c r="FZ34" s="28">
        <v>0</v>
      </c>
      <c r="GA34" s="20" t="s">
        <v>149</v>
      </c>
      <c r="GB34" s="20" t="s">
        <v>149</v>
      </c>
      <c r="GC34" s="20" t="s">
        <v>149</v>
      </c>
      <c r="GD34" s="28">
        <v>0</v>
      </c>
      <c r="GE34" s="28" t="s">
        <v>110</v>
      </c>
      <c r="GF34" s="20" t="s">
        <v>149</v>
      </c>
      <c r="GG34" s="28">
        <v>0</v>
      </c>
      <c r="GH34" s="28">
        <v>0</v>
      </c>
      <c r="GI34" s="20" t="s">
        <v>149</v>
      </c>
      <c r="GJ34" s="28">
        <v>0</v>
      </c>
      <c r="GK34" s="28">
        <v>0</v>
      </c>
      <c r="GL34" s="28">
        <v>9582904</v>
      </c>
      <c r="GM34" s="28" t="s">
        <v>110</v>
      </c>
      <c r="GN34" s="28">
        <v>0</v>
      </c>
      <c r="GO34" s="28">
        <v>0</v>
      </c>
      <c r="GP34" s="28">
        <v>0</v>
      </c>
      <c r="GQ34" s="28">
        <v>0</v>
      </c>
      <c r="GR34" s="28">
        <v>0</v>
      </c>
      <c r="GS34" s="28">
        <v>0</v>
      </c>
      <c r="GT34" s="28">
        <v>0</v>
      </c>
      <c r="GU34" s="28">
        <v>0</v>
      </c>
      <c r="GV34" s="28">
        <v>0</v>
      </c>
      <c r="GW34" s="28">
        <v>0</v>
      </c>
      <c r="GX34" s="28">
        <v>0</v>
      </c>
      <c r="GY34" s="28">
        <v>0</v>
      </c>
      <c r="GZ34" s="28">
        <v>0</v>
      </c>
      <c r="HA34" s="28">
        <v>0</v>
      </c>
      <c r="HB34" s="28">
        <v>0</v>
      </c>
      <c r="HC34" s="28">
        <v>0</v>
      </c>
      <c r="HD34" s="28">
        <v>0</v>
      </c>
      <c r="HE34" s="28">
        <v>0</v>
      </c>
      <c r="HF34" s="28">
        <v>0</v>
      </c>
      <c r="HG34" s="28">
        <v>0</v>
      </c>
      <c r="HH34" s="28">
        <v>0</v>
      </c>
      <c r="HI34" s="28">
        <v>0</v>
      </c>
      <c r="HJ34" s="28">
        <v>0</v>
      </c>
      <c r="HK34" s="28">
        <v>0</v>
      </c>
      <c r="HL34" s="28">
        <v>0</v>
      </c>
      <c r="HM34" s="28">
        <v>0</v>
      </c>
      <c r="HN34" s="28">
        <v>0</v>
      </c>
      <c r="HO34" s="28">
        <v>0</v>
      </c>
      <c r="HP34" s="28">
        <v>0</v>
      </c>
      <c r="HQ34" s="28">
        <v>0</v>
      </c>
      <c r="HR34" s="28">
        <v>0</v>
      </c>
      <c r="HS34" s="28">
        <v>0</v>
      </c>
      <c r="HT34" s="28">
        <v>7074057</v>
      </c>
      <c r="HU34" s="28">
        <v>0</v>
      </c>
      <c r="HV34" s="28">
        <v>0</v>
      </c>
      <c r="HW34" s="28">
        <v>0</v>
      </c>
      <c r="HX34" s="28">
        <v>0</v>
      </c>
      <c r="HY34" s="28">
        <v>0</v>
      </c>
      <c r="HZ34" s="28" t="s">
        <v>188</v>
      </c>
      <c r="IA34" s="28">
        <v>0</v>
      </c>
      <c r="IB34" s="28">
        <v>5690500</v>
      </c>
      <c r="IC34" s="28">
        <v>0</v>
      </c>
      <c r="ID34" s="28">
        <v>0</v>
      </c>
      <c r="IE34" s="28">
        <v>0</v>
      </c>
      <c r="IF34" s="28" t="s">
        <v>110</v>
      </c>
      <c r="IG34" s="28">
        <v>0</v>
      </c>
      <c r="IH34" s="28">
        <v>0</v>
      </c>
      <c r="II34" s="28">
        <v>0</v>
      </c>
      <c r="IJ34" s="28">
        <v>0</v>
      </c>
      <c r="IK34" s="28">
        <v>0</v>
      </c>
      <c r="IL34" s="28">
        <v>0</v>
      </c>
      <c r="IM34" s="28">
        <v>0</v>
      </c>
      <c r="IN34" s="28">
        <v>0</v>
      </c>
      <c r="IO34" s="28">
        <v>0</v>
      </c>
      <c r="IP34" s="28">
        <v>0</v>
      </c>
      <c r="IQ34" s="28">
        <v>0</v>
      </c>
      <c r="IR34" s="28">
        <v>0</v>
      </c>
      <c r="IS34" s="28">
        <v>0</v>
      </c>
      <c r="IT34" s="28">
        <v>0</v>
      </c>
      <c r="IU34" s="28">
        <v>0</v>
      </c>
    </row>
    <row r="35" spans="1:255" ht="17.25" customHeight="1">
      <c r="A35" s="103"/>
      <c r="B35" s="24" t="s">
        <v>105</v>
      </c>
      <c r="C35" s="21" t="s">
        <v>59</v>
      </c>
      <c r="D35" s="28">
        <v>348492373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 t="s">
        <v>110</v>
      </c>
      <c r="L35" s="28">
        <v>0</v>
      </c>
      <c r="M35" s="28" t="s">
        <v>110</v>
      </c>
      <c r="N35" s="28" t="s">
        <v>110</v>
      </c>
      <c r="O35" s="28">
        <v>16822437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 t="s">
        <v>110</v>
      </c>
      <c r="V35" s="28">
        <v>0</v>
      </c>
      <c r="W35" s="28" t="s">
        <v>110</v>
      </c>
      <c r="X35" s="28">
        <v>0</v>
      </c>
      <c r="Y35" s="28">
        <v>96000000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 t="s">
        <v>128</v>
      </c>
      <c r="AO35" s="28">
        <v>0</v>
      </c>
      <c r="AP35" s="28">
        <v>0</v>
      </c>
      <c r="AQ35" s="28">
        <v>0</v>
      </c>
      <c r="AR35" s="28" t="s">
        <v>110</v>
      </c>
      <c r="AS35" s="28">
        <v>13614000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 t="s">
        <v>128</v>
      </c>
      <c r="AZ35" s="28">
        <v>0</v>
      </c>
      <c r="BA35" s="28">
        <v>0</v>
      </c>
      <c r="BB35" s="28">
        <v>0</v>
      </c>
      <c r="BC35" s="28">
        <v>0</v>
      </c>
      <c r="BD35" s="28" t="s">
        <v>128</v>
      </c>
      <c r="BE35" s="28" t="s">
        <v>148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 t="s">
        <v>110</v>
      </c>
      <c r="BR35" s="28" t="s">
        <v>128</v>
      </c>
      <c r="BS35" s="28">
        <v>0</v>
      </c>
      <c r="BT35" s="28">
        <v>0</v>
      </c>
      <c r="BU35" s="28">
        <v>0</v>
      </c>
      <c r="BV35" s="28">
        <v>0</v>
      </c>
      <c r="BW35" s="28">
        <v>2380839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 t="s">
        <v>148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 t="s">
        <v>110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 t="s">
        <v>110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31841655</v>
      </c>
      <c r="DH35" s="28">
        <v>0</v>
      </c>
      <c r="DI35" s="28">
        <v>0</v>
      </c>
      <c r="DJ35" s="28">
        <v>100000</v>
      </c>
      <c r="DK35" s="28">
        <v>6247160</v>
      </c>
      <c r="DL35" s="28">
        <v>0</v>
      </c>
      <c r="DM35" s="28">
        <v>0</v>
      </c>
      <c r="DN35" s="28">
        <v>0</v>
      </c>
      <c r="DO35" s="28">
        <v>0</v>
      </c>
      <c r="DP35" s="28">
        <v>0</v>
      </c>
      <c r="DQ35" s="28">
        <v>0</v>
      </c>
      <c r="DR35" s="28">
        <v>0</v>
      </c>
      <c r="DS35" s="28">
        <v>0</v>
      </c>
      <c r="DT35" s="28">
        <v>0</v>
      </c>
      <c r="DU35" s="28">
        <v>0</v>
      </c>
      <c r="DV35" s="28">
        <v>0</v>
      </c>
      <c r="DW35" s="28">
        <v>0</v>
      </c>
      <c r="DX35" s="28" t="s">
        <v>163</v>
      </c>
      <c r="DY35" s="28">
        <v>0</v>
      </c>
      <c r="DZ35" s="28">
        <v>14793877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129289500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2679082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394184310</v>
      </c>
      <c r="FG35" s="28">
        <v>0</v>
      </c>
      <c r="FH35" s="28">
        <v>0</v>
      </c>
      <c r="FI35" s="28">
        <v>0</v>
      </c>
      <c r="FJ35" s="28" t="s">
        <v>110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0" t="s">
        <v>149</v>
      </c>
      <c r="FQ35" s="20" t="s">
        <v>149</v>
      </c>
      <c r="FR35" s="20" t="s">
        <v>149</v>
      </c>
      <c r="FS35" s="28">
        <v>50000000</v>
      </c>
      <c r="FT35" s="28">
        <v>0</v>
      </c>
      <c r="FU35" s="28">
        <v>0</v>
      </c>
      <c r="FV35" s="20" t="s">
        <v>149</v>
      </c>
      <c r="FW35" s="28">
        <v>0</v>
      </c>
      <c r="FX35" s="20" t="s">
        <v>149</v>
      </c>
      <c r="FY35" s="20" t="s">
        <v>149</v>
      </c>
      <c r="FZ35" s="28">
        <v>20880000</v>
      </c>
      <c r="GA35" s="20" t="s">
        <v>149</v>
      </c>
      <c r="GB35" s="20" t="s">
        <v>149</v>
      </c>
      <c r="GC35" s="20" t="s">
        <v>149</v>
      </c>
      <c r="GD35" s="28">
        <v>0</v>
      </c>
      <c r="GE35" s="28" t="s">
        <v>110</v>
      </c>
      <c r="GF35" s="20" t="s">
        <v>149</v>
      </c>
      <c r="GG35" s="28">
        <v>0</v>
      </c>
      <c r="GH35" s="28">
        <v>0</v>
      </c>
      <c r="GI35" s="20" t="s">
        <v>149</v>
      </c>
      <c r="GJ35" s="28">
        <v>0</v>
      </c>
      <c r="GK35" s="28">
        <v>0</v>
      </c>
      <c r="GL35" s="28">
        <v>0</v>
      </c>
      <c r="GM35" s="28" t="s">
        <v>110</v>
      </c>
      <c r="GN35" s="28">
        <v>0</v>
      </c>
      <c r="GO35" s="28">
        <v>0</v>
      </c>
      <c r="GP35" s="28">
        <v>0</v>
      </c>
      <c r="GQ35" s="28">
        <v>0</v>
      </c>
      <c r="GR35" s="28">
        <v>0</v>
      </c>
      <c r="GS35" s="28">
        <v>0</v>
      </c>
      <c r="GT35" s="28">
        <v>0</v>
      </c>
      <c r="GU35" s="28">
        <v>0</v>
      </c>
      <c r="GV35" s="28">
        <v>0</v>
      </c>
      <c r="GW35" s="28">
        <v>0</v>
      </c>
      <c r="GX35" s="28">
        <v>0</v>
      </c>
      <c r="GY35" s="28">
        <v>0</v>
      </c>
      <c r="GZ35" s="28">
        <v>0</v>
      </c>
      <c r="HA35" s="28">
        <v>32724700</v>
      </c>
      <c r="HB35" s="28">
        <v>1000000</v>
      </c>
      <c r="HC35" s="28">
        <v>0</v>
      </c>
      <c r="HD35" s="28">
        <v>0</v>
      </c>
      <c r="HE35" s="28">
        <v>0</v>
      </c>
      <c r="HF35" s="28">
        <v>0</v>
      </c>
      <c r="HG35" s="28">
        <v>0</v>
      </c>
      <c r="HH35" s="28">
        <v>0</v>
      </c>
      <c r="HI35" s="28">
        <v>0</v>
      </c>
      <c r="HJ35" s="28">
        <v>0</v>
      </c>
      <c r="HK35" s="28">
        <v>0</v>
      </c>
      <c r="HL35" s="28">
        <v>0</v>
      </c>
      <c r="HM35" s="28">
        <v>0</v>
      </c>
      <c r="HN35" s="28">
        <v>0</v>
      </c>
      <c r="HO35" s="28">
        <v>0</v>
      </c>
      <c r="HP35" s="28">
        <v>0</v>
      </c>
      <c r="HQ35" s="28">
        <v>0</v>
      </c>
      <c r="HR35" s="28">
        <v>0</v>
      </c>
      <c r="HS35" s="28">
        <v>0</v>
      </c>
      <c r="HT35" s="28">
        <v>0</v>
      </c>
      <c r="HU35" s="28">
        <v>231000</v>
      </c>
      <c r="HV35" s="28">
        <v>0</v>
      </c>
      <c r="HW35" s="28">
        <v>0</v>
      </c>
      <c r="HX35" s="28">
        <v>0</v>
      </c>
      <c r="HY35" s="28">
        <v>210000</v>
      </c>
      <c r="HZ35" s="28" t="s">
        <v>188</v>
      </c>
      <c r="IA35" s="28">
        <v>0</v>
      </c>
      <c r="IB35" s="28">
        <v>0</v>
      </c>
      <c r="IC35" s="28">
        <v>0</v>
      </c>
      <c r="ID35" s="28">
        <v>0</v>
      </c>
      <c r="IE35" s="28">
        <v>0</v>
      </c>
      <c r="IF35" s="28" t="s">
        <v>110</v>
      </c>
      <c r="IG35" s="28">
        <v>0</v>
      </c>
      <c r="IH35" s="28">
        <v>360000</v>
      </c>
      <c r="II35" s="28">
        <v>0</v>
      </c>
      <c r="IJ35" s="28">
        <v>0</v>
      </c>
      <c r="IK35" s="28">
        <v>0</v>
      </c>
      <c r="IL35" s="28">
        <v>0</v>
      </c>
      <c r="IM35" s="28">
        <v>0</v>
      </c>
      <c r="IN35" s="28">
        <v>0</v>
      </c>
      <c r="IO35" s="28">
        <v>0</v>
      </c>
      <c r="IP35" s="28">
        <v>0</v>
      </c>
      <c r="IQ35" s="28">
        <v>0</v>
      </c>
      <c r="IR35" s="28">
        <v>0</v>
      </c>
      <c r="IS35" s="28">
        <v>0</v>
      </c>
      <c r="IT35" s="28">
        <v>0</v>
      </c>
      <c r="IU35" s="28">
        <v>0</v>
      </c>
    </row>
    <row r="36" spans="1:255" ht="17.25" customHeight="1">
      <c r="A36" s="103"/>
      <c r="B36" s="24" t="s">
        <v>106</v>
      </c>
      <c r="C36" s="21" t="s">
        <v>60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 t="s">
        <v>110</v>
      </c>
      <c r="L36" s="28">
        <v>0</v>
      </c>
      <c r="M36" s="28" t="s">
        <v>110</v>
      </c>
      <c r="N36" s="28" t="s">
        <v>110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 t="s">
        <v>110</v>
      </c>
      <c r="V36" s="28">
        <v>0</v>
      </c>
      <c r="W36" s="28" t="s">
        <v>110</v>
      </c>
      <c r="X36" s="28">
        <v>10273552</v>
      </c>
      <c r="Y36" s="28">
        <v>0</v>
      </c>
      <c r="Z36" s="28">
        <v>0</v>
      </c>
      <c r="AA36" s="28">
        <v>0</v>
      </c>
      <c r="AB36" s="28">
        <v>0</v>
      </c>
      <c r="AC36" s="28">
        <v>1720800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 t="s">
        <v>128</v>
      </c>
      <c r="AO36" s="28">
        <v>0</v>
      </c>
      <c r="AP36" s="28">
        <v>0</v>
      </c>
      <c r="AQ36" s="28">
        <v>0</v>
      </c>
      <c r="AR36" s="28" t="s">
        <v>110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 t="s">
        <v>128</v>
      </c>
      <c r="AZ36" s="28">
        <v>0</v>
      </c>
      <c r="BA36" s="28">
        <v>0</v>
      </c>
      <c r="BB36" s="28">
        <v>0</v>
      </c>
      <c r="BC36" s="28">
        <v>0</v>
      </c>
      <c r="BD36" s="28" t="s">
        <v>128</v>
      </c>
      <c r="BE36" s="28" t="s">
        <v>148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21360000</v>
      </c>
      <c r="BN36" s="28">
        <v>0</v>
      </c>
      <c r="BO36" s="28">
        <v>0</v>
      </c>
      <c r="BP36" s="28">
        <v>0</v>
      </c>
      <c r="BQ36" s="28" t="s">
        <v>110</v>
      </c>
      <c r="BR36" s="28" t="s">
        <v>128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 t="s">
        <v>148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 t="s">
        <v>110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 t="s">
        <v>110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  <c r="DH36" s="28">
        <v>0</v>
      </c>
      <c r="DI36" s="28">
        <v>0</v>
      </c>
      <c r="DJ36" s="28">
        <v>0</v>
      </c>
      <c r="DK36" s="28">
        <v>0</v>
      </c>
      <c r="DL36" s="28">
        <v>0</v>
      </c>
      <c r="DM36" s="28">
        <v>0</v>
      </c>
      <c r="DN36" s="28">
        <v>0</v>
      </c>
      <c r="DO36" s="28">
        <v>0</v>
      </c>
      <c r="DP36" s="28">
        <v>0</v>
      </c>
      <c r="DQ36" s="28">
        <v>0</v>
      </c>
      <c r="DR36" s="28">
        <v>0</v>
      </c>
      <c r="DS36" s="28">
        <v>0</v>
      </c>
      <c r="DT36" s="28">
        <v>0</v>
      </c>
      <c r="DU36" s="28">
        <v>0</v>
      </c>
      <c r="DV36" s="28">
        <v>0</v>
      </c>
      <c r="DW36" s="28">
        <v>0</v>
      </c>
      <c r="DX36" s="28" t="s">
        <v>163</v>
      </c>
      <c r="DY36" s="28">
        <v>0</v>
      </c>
      <c r="DZ36" s="28">
        <v>0</v>
      </c>
      <c r="EA36" s="28">
        <v>0</v>
      </c>
      <c r="EB36" s="28">
        <v>0</v>
      </c>
      <c r="EC36" s="28">
        <v>0</v>
      </c>
      <c r="ED36" s="28">
        <v>0</v>
      </c>
      <c r="EE36" s="28">
        <v>0</v>
      </c>
      <c r="EF36" s="28">
        <v>0</v>
      </c>
      <c r="EG36" s="28">
        <v>0</v>
      </c>
      <c r="EH36" s="28">
        <v>0</v>
      </c>
      <c r="EI36" s="28">
        <v>0</v>
      </c>
      <c r="EJ36" s="28">
        <v>0</v>
      </c>
      <c r="EK36" s="28">
        <v>0</v>
      </c>
      <c r="EL36" s="28">
        <v>0</v>
      </c>
      <c r="EM36" s="28">
        <v>0</v>
      </c>
      <c r="EN36" s="28">
        <v>0</v>
      </c>
      <c r="EO36" s="28">
        <v>0</v>
      </c>
      <c r="EP36" s="28">
        <v>0</v>
      </c>
      <c r="EQ36" s="28">
        <v>0</v>
      </c>
      <c r="ER36" s="28">
        <v>0</v>
      </c>
      <c r="ES36" s="28">
        <v>0</v>
      </c>
      <c r="ET36" s="28">
        <v>0</v>
      </c>
      <c r="EU36" s="28">
        <v>0</v>
      </c>
      <c r="EV36" s="28">
        <v>0</v>
      </c>
      <c r="EW36" s="28">
        <v>0</v>
      </c>
      <c r="EX36" s="28">
        <v>0</v>
      </c>
      <c r="EY36" s="28">
        <v>0</v>
      </c>
      <c r="EZ36" s="28">
        <v>0</v>
      </c>
      <c r="FA36" s="28">
        <v>0</v>
      </c>
      <c r="FB36" s="28">
        <v>0</v>
      </c>
      <c r="FC36" s="28">
        <v>0</v>
      </c>
      <c r="FD36" s="28">
        <v>0</v>
      </c>
      <c r="FE36" s="28">
        <v>0</v>
      </c>
      <c r="FF36" s="28">
        <v>0</v>
      </c>
      <c r="FG36" s="28">
        <v>0</v>
      </c>
      <c r="FH36" s="28">
        <v>0</v>
      </c>
      <c r="FI36" s="28">
        <v>0</v>
      </c>
      <c r="FJ36" s="28" t="s">
        <v>110</v>
      </c>
      <c r="FK36" s="28">
        <v>0</v>
      </c>
      <c r="FL36" s="28">
        <v>0</v>
      </c>
      <c r="FM36" s="28">
        <v>0</v>
      </c>
      <c r="FN36" s="28">
        <v>0</v>
      </c>
      <c r="FO36" s="28">
        <v>0</v>
      </c>
      <c r="FP36" s="20" t="s">
        <v>149</v>
      </c>
      <c r="FQ36" s="20" t="s">
        <v>149</v>
      </c>
      <c r="FR36" s="20" t="s">
        <v>149</v>
      </c>
      <c r="FS36" s="28">
        <v>0</v>
      </c>
      <c r="FT36" s="28">
        <v>0</v>
      </c>
      <c r="FU36" s="28">
        <v>829050168</v>
      </c>
      <c r="FV36" s="20" t="s">
        <v>149</v>
      </c>
      <c r="FW36" s="28">
        <v>0</v>
      </c>
      <c r="FX36" s="20" t="s">
        <v>149</v>
      </c>
      <c r="FY36" s="20" t="s">
        <v>149</v>
      </c>
      <c r="FZ36" s="28">
        <v>0</v>
      </c>
      <c r="GA36" s="20" t="s">
        <v>149</v>
      </c>
      <c r="GB36" s="20" t="s">
        <v>149</v>
      </c>
      <c r="GC36" s="20" t="s">
        <v>149</v>
      </c>
      <c r="GD36" s="28">
        <v>0</v>
      </c>
      <c r="GE36" s="28" t="s">
        <v>110</v>
      </c>
      <c r="GF36" s="20" t="s">
        <v>149</v>
      </c>
      <c r="GG36" s="28">
        <v>0</v>
      </c>
      <c r="GH36" s="28">
        <v>0</v>
      </c>
      <c r="GI36" s="20" t="s">
        <v>149</v>
      </c>
      <c r="GJ36" s="28">
        <v>0</v>
      </c>
      <c r="GK36" s="28">
        <v>0</v>
      </c>
      <c r="GL36" s="28">
        <v>0</v>
      </c>
      <c r="GM36" s="28" t="s">
        <v>110</v>
      </c>
      <c r="GN36" s="28">
        <v>0</v>
      </c>
      <c r="GO36" s="28">
        <v>0</v>
      </c>
      <c r="GP36" s="28">
        <v>0</v>
      </c>
      <c r="GQ36" s="28">
        <v>0</v>
      </c>
      <c r="GR36" s="28">
        <v>0</v>
      </c>
      <c r="GS36" s="28">
        <v>4073852</v>
      </c>
      <c r="GT36" s="28">
        <v>0</v>
      </c>
      <c r="GU36" s="28">
        <v>0</v>
      </c>
      <c r="GV36" s="28">
        <v>0</v>
      </c>
      <c r="GW36" s="28">
        <v>0</v>
      </c>
      <c r="GX36" s="28">
        <v>287900039</v>
      </c>
      <c r="GY36" s="28">
        <v>0</v>
      </c>
      <c r="GZ36" s="28">
        <v>0</v>
      </c>
      <c r="HA36" s="28">
        <v>0</v>
      </c>
      <c r="HB36" s="28">
        <v>5000000</v>
      </c>
      <c r="HC36" s="28">
        <v>0</v>
      </c>
      <c r="HD36" s="28">
        <v>0</v>
      </c>
      <c r="HE36" s="28">
        <v>0</v>
      </c>
      <c r="HF36" s="28">
        <v>0</v>
      </c>
      <c r="HG36" s="28">
        <v>0</v>
      </c>
      <c r="HH36" s="28">
        <v>0</v>
      </c>
      <c r="HI36" s="28">
        <v>0</v>
      </c>
      <c r="HJ36" s="28">
        <v>0</v>
      </c>
      <c r="HK36" s="28">
        <v>0</v>
      </c>
      <c r="HL36" s="28">
        <v>0</v>
      </c>
      <c r="HM36" s="28">
        <v>0</v>
      </c>
      <c r="HN36" s="28">
        <v>0</v>
      </c>
      <c r="HO36" s="28">
        <v>0</v>
      </c>
      <c r="HP36" s="28">
        <v>0</v>
      </c>
      <c r="HQ36" s="28">
        <v>0</v>
      </c>
      <c r="HR36" s="28">
        <v>0</v>
      </c>
      <c r="HS36" s="28">
        <v>0</v>
      </c>
      <c r="HT36" s="28">
        <v>0</v>
      </c>
      <c r="HU36" s="28">
        <v>0</v>
      </c>
      <c r="HV36" s="28">
        <v>0</v>
      </c>
      <c r="HW36" s="28">
        <v>0</v>
      </c>
      <c r="HX36" s="28">
        <v>0</v>
      </c>
      <c r="HY36" s="28">
        <v>0</v>
      </c>
      <c r="HZ36" s="28" t="s">
        <v>188</v>
      </c>
      <c r="IA36" s="28">
        <v>0</v>
      </c>
      <c r="IB36" s="28">
        <v>0</v>
      </c>
      <c r="IC36" s="28">
        <v>0</v>
      </c>
      <c r="ID36" s="28">
        <v>0</v>
      </c>
      <c r="IE36" s="28">
        <v>0</v>
      </c>
      <c r="IF36" s="28" t="s">
        <v>110</v>
      </c>
      <c r="IG36" s="28">
        <v>0</v>
      </c>
      <c r="IH36" s="28">
        <v>0</v>
      </c>
      <c r="II36" s="28">
        <v>0</v>
      </c>
      <c r="IJ36" s="28">
        <v>0</v>
      </c>
      <c r="IK36" s="28">
        <v>0</v>
      </c>
      <c r="IL36" s="28">
        <v>0</v>
      </c>
      <c r="IM36" s="28">
        <v>0</v>
      </c>
      <c r="IN36" s="28">
        <v>0</v>
      </c>
      <c r="IO36" s="28">
        <v>0</v>
      </c>
      <c r="IP36" s="28">
        <v>0</v>
      </c>
      <c r="IQ36" s="28">
        <v>0</v>
      </c>
      <c r="IR36" s="28">
        <v>0</v>
      </c>
      <c r="IS36" s="28">
        <v>0</v>
      </c>
      <c r="IT36" s="28">
        <v>0</v>
      </c>
      <c r="IU36" s="28">
        <v>0</v>
      </c>
    </row>
    <row r="37" spans="1:255" ht="17.25" customHeight="1">
      <c r="A37" s="103"/>
      <c r="B37" s="24" t="s">
        <v>144</v>
      </c>
      <c r="C37" s="21" t="s">
        <v>61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 t="s">
        <v>110</v>
      </c>
      <c r="L37" s="28">
        <v>0</v>
      </c>
      <c r="M37" s="28" t="s">
        <v>110</v>
      </c>
      <c r="N37" s="28" t="s">
        <v>110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 t="s">
        <v>110</v>
      </c>
      <c r="V37" s="28">
        <v>0</v>
      </c>
      <c r="W37" s="28" t="s">
        <v>110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 t="s">
        <v>128</v>
      </c>
      <c r="AO37" s="28">
        <v>0</v>
      </c>
      <c r="AP37" s="28">
        <v>0</v>
      </c>
      <c r="AQ37" s="28">
        <v>0</v>
      </c>
      <c r="AR37" s="28" t="s">
        <v>110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 t="s">
        <v>128</v>
      </c>
      <c r="AZ37" s="28">
        <v>0</v>
      </c>
      <c r="BA37" s="28">
        <v>0</v>
      </c>
      <c r="BB37" s="28">
        <v>0</v>
      </c>
      <c r="BC37" s="28">
        <v>0</v>
      </c>
      <c r="BD37" s="28" t="s">
        <v>128</v>
      </c>
      <c r="BE37" s="28" t="s">
        <v>148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 t="s">
        <v>110</v>
      </c>
      <c r="BR37" s="28" t="s">
        <v>128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 t="s">
        <v>148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 t="s">
        <v>110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181047148</v>
      </c>
      <c r="CZ37" s="28" t="s">
        <v>110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8">
        <v>0</v>
      </c>
      <c r="DN37" s="28">
        <v>0</v>
      </c>
      <c r="DO37" s="28">
        <v>0</v>
      </c>
      <c r="DP37" s="28">
        <v>0</v>
      </c>
      <c r="DQ37" s="28">
        <v>0</v>
      </c>
      <c r="DR37" s="28">
        <v>0</v>
      </c>
      <c r="DS37" s="28">
        <v>0</v>
      </c>
      <c r="DT37" s="28">
        <v>0</v>
      </c>
      <c r="DU37" s="28">
        <v>0</v>
      </c>
      <c r="DV37" s="28">
        <v>0</v>
      </c>
      <c r="DW37" s="28">
        <v>0</v>
      </c>
      <c r="DX37" s="28" t="s">
        <v>163</v>
      </c>
      <c r="DY37" s="28">
        <v>0</v>
      </c>
      <c r="DZ37" s="28">
        <v>0</v>
      </c>
      <c r="EA37" s="28">
        <v>0</v>
      </c>
      <c r="EB37" s="28">
        <v>0</v>
      </c>
      <c r="EC37" s="28">
        <v>0</v>
      </c>
      <c r="ED37" s="28">
        <v>0</v>
      </c>
      <c r="EE37" s="28">
        <v>0</v>
      </c>
      <c r="EF37" s="28">
        <v>0</v>
      </c>
      <c r="EG37" s="28">
        <v>0</v>
      </c>
      <c r="EH37" s="28">
        <v>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>
        <v>0</v>
      </c>
      <c r="EV37" s="28">
        <v>0</v>
      </c>
      <c r="EW37" s="28">
        <v>0</v>
      </c>
      <c r="EX37" s="28">
        <v>0</v>
      </c>
      <c r="EY37" s="28">
        <v>0</v>
      </c>
      <c r="EZ37" s="28">
        <v>0</v>
      </c>
      <c r="FA37" s="28">
        <v>0</v>
      </c>
      <c r="FB37" s="28">
        <v>0</v>
      </c>
      <c r="FC37" s="28">
        <v>0</v>
      </c>
      <c r="FD37" s="28">
        <v>0</v>
      </c>
      <c r="FE37" s="28">
        <v>0</v>
      </c>
      <c r="FF37" s="28">
        <v>0</v>
      </c>
      <c r="FG37" s="28">
        <v>0</v>
      </c>
      <c r="FH37" s="28">
        <v>0</v>
      </c>
      <c r="FI37" s="28">
        <v>0</v>
      </c>
      <c r="FJ37" s="28" t="s">
        <v>110</v>
      </c>
      <c r="FK37" s="28">
        <v>0</v>
      </c>
      <c r="FL37" s="28">
        <v>0</v>
      </c>
      <c r="FM37" s="28">
        <v>0</v>
      </c>
      <c r="FN37" s="28">
        <v>0</v>
      </c>
      <c r="FO37" s="28">
        <v>0</v>
      </c>
      <c r="FP37" s="20" t="s">
        <v>149</v>
      </c>
      <c r="FQ37" s="20" t="s">
        <v>149</v>
      </c>
      <c r="FR37" s="20" t="s">
        <v>149</v>
      </c>
      <c r="FS37" s="28">
        <v>0</v>
      </c>
      <c r="FT37" s="28">
        <v>0</v>
      </c>
      <c r="FU37" s="28">
        <v>0</v>
      </c>
      <c r="FV37" s="20" t="s">
        <v>149</v>
      </c>
      <c r="FW37" s="28">
        <v>0</v>
      </c>
      <c r="FX37" s="20" t="s">
        <v>149</v>
      </c>
      <c r="FY37" s="20" t="s">
        <v>149</v>
      </c>
      <c r="FZ37" s="28">
        <v>0</v>
      </c>
      <c r="GA37" s="20" t="s">
        <v>149</v>
      </c>
      <c r="GB37" s="20" t="s">
        <v>149</v>
      </c>
      <c r="GC37" s="20" t="s">
        <v>149</v>
      </c>
      <c r="GD37" s="28">
        <v>0</v>
      </c>
      <c r="GE37" s="28" t="s">
        <v>110</v>
      </c>
      <c r="GF37" s="20" t="s">
        <v>149</v>
      </c>
      <c r="GG37" s="28">
        <v>0</v>
      </c>
      <c r="GH37" s="28">
        <v>0</v>
      </c>
      <c r="GI37" s="20" t="s">
        <v>149</v>
      </c>
      <c r="GJ37" s="28">
        <v>0</v>
      </c>
      <c r="GK37" s="28">
        <v>0</v>
      </c>
      <c r="GL37" s="28">
        <v>0</v>
      </c>
      <c r="GM37" s="28" t="s">
        <v>110</v>
      </c>
      <c r="GN37" s="28">
        <v>0</v>
      </c>
      <c r="GO37" s="28">
        <v>0</v>
      </c>
      <c r="GP37" s="28">
        <v>0</v>
      </c>
      <c r="GQ37" s="28">
        <v>0</v>
      </c>
      <c r="GR37" s="28">
        <v>0</v>
      </c>
      <c r="GS37" s="28">
        <v>0</v>
      </c>
      <c r="GT37" s="28">
        <v>0</v>
      </c>
      <c r="GU37" s="28">
        <v>0</v>
      </c>
      <c r="GV37" s="28">
        <v>0</v>
      </c>
      <c r="GW37" s="28">
        <v>0</v>
      </c>
      <c r="GX37" s="28">
        <v>0</v>
      </c>
      <c r="GY37" s="28">
        <v>0</v>
      </c>
      <c r="GZ37" s="28">
        <v>0</v>
      </c>
      <c r="HA37" s="28">
        <v>0</v>
      </c>
      <c r="HB37" s="28">
        <v>0</v>
      </c>
      <c r="HC37" s="28">
        <v>0</v>
      </c>
      <c r="HD37" s="28">
        <v>0</v>
      </c>
      <c r="HE37" s="28">
        <v>0</v>
      </c>
      <c r="HF37" s="28">
        <v>0</v>
      </c>
      <c r="HG37" s="28">
        <v>0</v>
      </c>
      <c r="HH37" s="28">
        <v>0</v>
      </c>
      <c r="HI37" s="28">
        <v>0</v>
      </c>
      <c r="HJ37" s="28">
        <v>0</v>
      </c>
      <c r="HK37" s="28">
        <v>0</v>
      </c>
      <c r="HL37" s="28">
        <v>0</v>
      </c>
      <c r="HM37" s="28">
        <v>0</v>
      </c>
      <c r="HN37" s="28">
        <v>0</v>
      </c>
      <c r="HO37" s="28">
        <v>0</v>
      </c>
      <c r="HP37" s="28">
        <v>0</v>
      </c>
      <c r="HQ37" s="28">
        <v>0</v>
      </c>
      <c r="HR37" s="28">
        <v>0</v>
      </c>
      <c r="HS37" s="28">
        <v>0</v>
      </c>
      <c r="HT37" s="28">
        <v>0</v>
      </c>
      <c r="HU37" s="28">
        <v>0</v>
      </c>
      <c r="HV37" s="28">
        <v>0</v>
      </c>
      <c r="HW37" s="28">
        <v>0</v>
      </c>
      <c r="HX37" s="28">
        <v>0</v>
      </c>
      <c r="HY37" s="28">
        <v>0</v>
      </c>
      <c r="HZ37" s="28" t="s">
        <v>188</v>
      </c>
      <c r="IA37" s="28">
        <v>0</v>
      </c>
      <c r="IB37" s="28">
        <v>0</v>
      </c>
      <c r="IC37" s="28">
        <v>0</v>
      </c>
      <c r="ID37" s="28">
        <v>0</v>
      </c>
      <c r="IE37" s="28">
        <v>0</v>
      </c>
      <c r="IF37" s="28" t="s">
        <v>110</v>
      </c>
      <c r="IG37" s="28">
        <v>0</v>
      </c>
      <c r="IH37" s="28">
        <v>0</v>
      </c>
      <c r="II37" s="28">
        <v>0</v>
      </c>
      <c r="IJ37" s="28">
        <v>0</v>
      </c>
      <c r="IK37" s="28">
        <v>0</v>
      </c>
      <c r="IL37" s="28">
        <v>0</v>
      </c>
      <c r="IM37" s="28">
        <v>0</v>
      </c>
      <c r="IN37" s="28">
        <v>0</v>
      </c>
      <c r="IO37" s="28">
        <v>0</v>
      </c>
      <c r="IP37" s="28">
        <v>0</v>
      </c>
      <c r="IQ37" s="28">
        <v>0</v>
      </c>
      <c r="IR37" s="28">
        <v>0</v>
      </c>
      <c r="IS37" s="28">
        <v>0</v>
      </c>
      <c r="IT37" s="28">
        <v>0</v>
      </c>
      <c r="IU37" s="28">
        <v>0</v>
      </c>
    </row>
    <row r="38" spans="1:255" ht="17.25" customHeight="1">
      <c r="A38" s="105"/>
      <c r="B38" s="32" t="s">
        <v>107</v>
      </c>
      <c r="C38" s="19" t="s">
        <v>63</v>
      </c>
      <c r="D38" s="28">
        <v>42962927</v>
      </c>
      <c r="E38" s="28">
        <v>16653793</v>
      </c>
      <c r="F38" s="28">
        <v>6903688</v>
      </c>
      <c r="G38" s="28">
        <v>246017603</v>
      </c>
      <c r="H38" s="28">
        <v>5000000</v>
      </c>
      <c r="I38" s="28">
        <v>377680421</v>
      </c>
      <c r="J38" s="28">
        <v>552691379</v>
      </c>
      <c r="K38" s="28" t="s">
        <v>110</v>
      </c>
      <c r="L38" s="28">
        <v>63121013</v>
      </c>
      <c r="M38" s="28" t="s">
        <v>110</v>
      </c>
      <c r="N38" s="28" t="s">
        <v>110</v>
      </c>
      <c r="O38" s="28">
        <v>5000000</v>
      </c>
      <c r="P38" s="28">
        <v>336936274.19999999</v>
      </c>
      <c r="Q38" s="28">
        <v>15670859.129999999</v>
      </c>
      <c r="R38" s="28">
        <v>5000000</v>
      </c>
      <c r="S38" s="28">
        <v>5000000</v>
      </c>
      <c r="T38" s="28">
        <v>5000000</v>
      </c>
      <c r="U38" s="28" t="s">
        <v>110</v>
      </c>
      <c r="V38" s="28">
        <v>74545354.664999992</v>
      </c>
      <c r="W38" s="28" t="s">
        <v>110</v>
      </c>
      <c r="X38" s="28">
        <v>5000000</v>
      </c>
      <c r="Y38" s="28">
        <v>73217320.019999996</v>
      </c>
      <c r="Z38" s="28">
        <v>5000000</v>
      </c>
      <c r="AA38" s="28">
        <v>5000000</v>
      </c>
      <c r="AB38" s="28">
        <v>12585201.615000002</v>
      </c>
      <c r="AC38" s="28">
        <v>5000000</v>
      </c>
      <c r="AD38" s="28">
        <v>6800150.2050000001</v>
      </c>
      <c r="AE38" s="28">
        <v>571857072.21000004</v>
      </c>
      <c r="AF38" s="28">
        <v>5000000</v>
      </c>
      <c r="AG38" s="28">
        <v>56818515.400000006</v>
      </c>
      <c r="AH38" s="28">
        <v>5000000</v>
      </c>
      <c r="AI38" s="28">
        <v>5000000</v>
      </c>
      <c r="AJ38" s="28">
        <v>11689668.885</v>
      </c>
      <c r="AK38" s="28">
        <v>6115139.2800000003</v>
      </c>
      <c r="AL38" s="28">
        <v>5101573.1850000005</v>
      </c>
      <c r="AM38" s="28">
        <v>5000000</v>
      </c>
      <c r="AN38" s="28" t="s">
        <v>128</v>
      </c>
      <c r="AO38" s="28">
        <v>5000000</v>
      </c>
      <c r="AP38" s="28">
        <v>51892292.969999999</v>
      </c>
      <c r="AQ38" s="28">
        <v>63060483.735000007</v>
      </c>
      <c r="AR38" s="28" t="s">
        <v>110</v>
      </c>
      <c r="AS38" s="28">
        <v>9672756</v>
      </c>
      <c r="AT38" s="28">
        <v>10165314</v>
      </c>
      <c r="AU38" s="28">
        <v>5000000</v>
      </c>
      <c r="AV38" s="28">
        <v>9120732</v>
      </c>
      <c r="AW38" s="28">
        <v>7476308</v>
      </c>
      <c r="AX38" s="28">
        <v>5000000</v>
      </c>
      <c r="AY38" s="28" t="s">
        <v>128</v>
      </c>
      <c r="AZ38" s="28">
        <v>5000000</v>
      </c>
      <c r="BA38" s="28">
        <v>8001569</v>
      </c>
      <c r="BB38" s="28">
        <v>19342295</v>
      </c>
      <c r="BC38" s="28">
        <v>77639082</v>
      </c>
      <c r="BD38" s="28" t="s">
        <v>128</v>
      </c>
      <c r="BE38" s="28" t="s">
        <v>148</v>
      </c>
      <c r="BF38" s="28">
        <v>5000000</v>
      </c>
      <c r="BG38" s="28">
        <v>5717881</v>
      </c>
      <c r="BH38" s="28">
        <v>5000000</v>
      </c>
      <c r="BI38" s="28">
        <v>5000000</v>
      </c>
      <c r="BJ38" s="28">
        <v>17065351</v>
      </c>
      <c r="BK38" s="28">
        <v>12835147</v>
      </c>
      <c r="BL38" s="28">
        <v>5000000</v>
      </c>
      <c r="BM38" s="28">
        <v>5000000</v>
      </c>
      <c r="BN38" s="28">
        <v>45150801</v>
      </c>
      <c r="BO38" s="28">
        <v>5000000</v>
      </c>
      <c r="BP38" s="28">
        <v>5000000</v>
      </c>
      <c r="BQ38" s="28" t="s">
        <v>110</v>
      </c>
      <c r="BR38" s="28" t="s">
        <v>128</v>
      </c>
      <c r="BS38" s="28">
        <v>10212744</v>
      </c>
      <c r="BT38" s="28">
        <v>5000000</v>
      </c>
      <c r="BU38" s="28">
        <v>5000000</v>
      </c>
      <c r="BV38" s="28">
        <v>20781913</v>
      </c>
      <c r="BW38" s="28">
        <v>5000000</v>
      </c>
      <c r="BX38" s="28">
        <v>5000000</v>
      </c>
      <c r="BY38" s="28">
        <v>5000000</v>
      </c>
      <c r="BZ38" s="28">
        <v>21805714</v>
      </c>
      <c r="CA38" s="28">
        <v>72877728</v>
      </c>
      <c r="CB38" s="28">
        <v>14201339</v>
      </c>
      <c r="CC38" s="28">
        <v>11849957</v>
      </c>
      <c r="CD38" s="28">
        <v>53806415</v>
      </c>
      <c r="CE38" s="28">
        <v>32217222</v>
      </c>
      <c r="CF38" s="28">
        <v>5097564</v>
      </c>
      <c r="CG38" s="28">
        <v>26487821</v>
      </c>
      <c r="CH38" s="28">
        <v>20638270</v>
      </c>
      <c r="CI38" s="28">
        <v>5000000</v>
      </c>
      <c r="CJ38" s="28" t="s">
        <v>148</v>
      </c>
      <c r="CK38" s="28">
        <v>5000000</v>
      </c>
      <c r="CL38" s="28">
        <v>6464053</v>
      </c>
      <c r="CM38" s="28">
        <v>26276670</v>
      </c>
      <c r="CN38" s="28">
        <v>162479629</v>
      </c>
      <c r="CO38" s="28">
        <v>5000000</v>
      </c>
      <c r="CP38" s="28">
        <v>15675374</v>
      </c>
      <c r="CQ38" s="28">
        <v>244771137</v>
      </c>
      <c r="CR38" s="28" t="s">
        <v>110</v>
      </c>
      <c r="CS38" s="28">
        <v>13024500</v>
      </c>
      <c r="CT38" s="28">
        <v>17280000</v>
      </c>
      <c r="CU38" s="28">
        <v>168264400</v>
      </c>
      <c r="CV38" s="28">
        <v>5000000</v>
      </c>
      <c r="CW38" s="28">
        <v>8739303</v>
      </c>
      <c r="CX38" s="28">
        <v>56479741</v>
      </c>
      <c r="CY38" s="28">
        <v>22855811</v>
      </c>
      <c r="CZ38" s="28" t="s">
        <v>110</v>
      </c>
      <c r="DA38" s="28">
        <v>114979264</v>
      </c>
      <c r="DB38" s="28">
        <v>45237915</v>
      </c>
      <c r="DC38" s="28">
        <v>5000000</v>
      </c>
      <c r="DD38" s="28">
        <v>5000000</v>
      </c>
      <c r="DE38" s="28">
        <v>5000000</v>
      </c>
      <c r="DF38" s="28">
        <v>177415850</v>
      </c>
      <c r="DG38" s="28">
        <v>8208524</v>
      </c>
      <c r="DH38" s="28">
        <v>5000000</v>
      </c>
      <c r="DI38" s="28">
        <v>35138260</v>
      </c>
      <c r="DJ38" s="28">
        <v>22051845</v>
      </c>
      <c r="DK38" s="28">
        <v>5000000</v>
      </c>
      <c r="DL38" s="28">
        <v>11706487</v>
      </c>
      <c r="DM38" s="28">
        <v>46098062</v>
      </c>
      <c r="DN38" s="28">
        <v>30205418</v>
      </c>
      <c r="DO38" s="28">
        <v>5000000</v>
      </c>
      <c r="DP38" s="28">
        <v>5000000</v>
      </c>
      <c r="DQ38" s="28">
        <v>31908952</v>
      </c>
      <c r="DR38" s="28">
        <v>14549225</v>
      </c>
      <c r="DS38" s="28">
        <v>28708971</v>
      </c>
      <c r="DT38" s="28">
        <v>83072357</v>
      </c>
      <c r="DU38" s="28">
        <v>5676572</v>
      </c>
      <c r="DV38" s="28">
        <v>5000000</v>
      </c>
      <c r="DW38" s="28">
        <v>408310096</v>
      </c>
      <c r="DX38" s="28" t="s">
        <v>163</v>
      </c>
      <c r="DY38" s="28">
        <v>147072380</v>
      </c>
      <c r="DZ38" s="28">
        <v>63798249</v>
      </c>
      <c r="EA38" s="28">
        <v>5000000</v>
      </c>
      <c r="EB38" s="28">
        <v>7907877</v>
      </c>
      <c r="EC38" s="28">
        <v>466700185</v>
      </c>
      <c r="ED38" s="28">
        <v>5000000</v>
      </c>
      <c r="EE38" s="28">
        <v>29566016</v>
      </c>
      <c r="EF38" s="28">
        <v>50705566</v>
      </c>
      <c r="EG38" s="28">
        <v>415808720</v>
      </c>
      <c r="EH38" s="28">
        <v>6687483</v>
      </c>
      <c r="EI38" s="28">
        <v>5000000</v>
      </c>
      <c r="EJ38" s="28">
        <v>43430621</v>
      </c>
      <c r="EK38" s="28">
        <v>21537634</v>
      </c>
      <c r="EL38" s="28">
        <v>18037203</v>
      </c>
      <c r="EM38" s="28">
        <v>112698120</v>
      </c>
      <c r="EN38" s="28">
        <v>18519406</v>
      </c>
      <c r="EO38" s="28">
        <v>161138803</v>
      </c>
      <c r="EP38" s="28">
        <v>17465694</v>
      </c>
      <c r="EQ38" s="28">
        <v>9669904</v>
      </c>
      <c r="ER38" s="28">
        <v>168671353</v>
      </c>
      <c r="ES38" s="28">
        <v>278500306</v>
      </c>
      <c r="ET38" s="28">
        <v>7275778</v>
      </c>
      <c r="EU38" s="28">
        <v>41436219</v>
      </c>
      <c r="EV38" s="28">
        <v>39265545</v>
      </c>
      <c r="EW38" s="28">
        <v>5000000</v>
      </c>
      <c r="EX38" s="28">
        <v>5000000</v>
      </c>
      <c r="EY38" s="28">
        <v>5000000</v>
      </c>
      <c r="EZ38" s="28">
        <v>241047052</v>
      </c>
      <c r="FA38" s="28">
        <v>195789580</v>
      </c>
      <c r="FB38" s="28">
        <v>7832957</v>
      </c>
      <c r="FC38" s="28">
        <v>11257143</v>
      </c>
      <c r="FD38" s="28">
        <v>119279087</v>
      </c>
      <c r="FE38" s="28">
        <v>39100560</v>
      </c>
      <c r="FF38" s="28">
        <v>301415190</v>
      </c>
      <c r="FG38" s="28">
        <v>5000000</v>
      </c>
      <c r="FH38" s="28">
        <v>92971049</v>
      </c>
      <c r="FI38" s="28">
        <v>240652936</v>
      </c>
      <c r="FJ38" s="28" t="s">
        <v>110</v>
      </c>
      <c r="FK38" s="28">
        <v>8864565</v>
      </c>
      <c r="FL38" s="28">
        <v>78689375</v>
      </c>
      <c r="FM38" s="28">
        <v>5532812</v>
      </c>
      <c r="FN38" s="28">
        <v>5000000</v>
      </c>
      <c r="FO38" s="28">
        <v>52202326</v>
      </c>
      <c r="FP38" s="28">
        <v>5000000</v>
      </c>
      <c r="FQ38" s="28">
        <v>5000000</v>
      </c>
      <c r="FR38" s="28">
        <v>5000000</v>
      </c>
      <c r="FS38" s="28">
        <v>103516503</v>
      </c>
      <c r="FT38" s="28">
        <v>40834080</v>
      </c>
      <c r="FU38" s="28">
        <v>399412183</v>
      </c>
      <c r="FV38" s="28">
        <v>5000000</v>
      </c>
      <c r="FW38" s="28">
        <v>126254104</v>
      </c>
      <c r="FX38" s="28">
        <v>5000000</v>
      </c>
      <c r="FY38" s="28">
        <v>5000000</v>
      </c>
      <c r="FZ38" s="28">
        <v>63620717</v>
      </c>
      <c r="GA38" s="28">
        <v>5000000</v>
      </c>
      <c r="GB38" s="28">
        <v>5000000</v>
      </c>
      <c r="GC38" s="28">
        <v>5000000</v>
      </c>
      <c r="GD38" s="28">
        <v>5000000</v>
      </c>
      <c r="GE38" s="28" t="s">
        <v>110</v>
      </c>
      <c r="GF38" s="28">
        <v>5000000</v>
      </c>
      <c r="GG38" s="28">
        <v>25358492</v>
      </c>
      <c r="GH38" s="28">
        <v>105526103</v>
      </c>
      <c r="GI38" s="28">
        <v>5000000</v>
      </c>
      <c r="GJ38" s="28">
        <v>8807105</v>
      </c>
      <c r="GK38" s="28">
        <v>38866211</v>
      </c>
      <c r="GL38" s="28">
        <v>20340654</v>
      </c>
      <c r="GM38" s="28" t="s">
        <v>110</v>
      </c>
      <c r="GN38" s="28">
        <v>7506347</v>
      </c>
      <c r="GO38" s="28">
        <v>24124119</v>
      </c>
      <c r="GP38" s="28">
        <v>5000000</v>
      </c>
      <c r="GQ38" s="28">
        <v>273789601</v>
      </c>
      <c r="GR38" s="28">
        <v>59168160</v>
      </c>
      <c r="GS38" s="28">
        <v>9479790</v>
      </c>
      <c r="GT38" s="28">
        <v>23286763</v>
      </c>
      <c r="GU38" s="28">
        <v>5000000</v>
      </c>
      <c r="GV38" s="28">
        <v>17478045</v>
      </c>
      <c r="GW38" s="28">
        <v>127789604</v>
      </c>
      <c r="GX38" s="28">
        <v>93704861</v>
      </c>
      <c r="GY38" s="28">
        <v>6910200</v>
      </c>
      <c r="GZ38" s="28">
        <v>5000000</v>
      </c>
      <c r="HA38" s="28">
        <v>33652025</v>
      </c>
      <c r="HB38" s="28">
        <v>113097017</v>
      </c>
      <c r="HC38" s="28">
        <v>202221976</v>
      </c>
      <c r="HD38" s="28">
        <v>11130746</v>
      </c>
      <c r="HE38" s="28">
        <v>38447098</v>
      </c>
      <c r="HF38" s="28">
        <v>5000000</v>
      </c>
      <c r="HG38" s="28">
        <v>238441064</v>
      </c>
      <c r="HH38" s="28">
        <v>6133197</v>
      </c>
      <c r="HI38" s="28">
        <v>15048044</v>
      </c>
      <c r="HJ38" s="28">
        <v>6393924</v>
      </c>
      <c r="HK38" s="28">
        <v>44102737</v>
      </c>
      <c r="HL38" s="28">
        <v>95166587</v>
      </c>
      <c r="HM38" s="28">
        <v>100171603</v>
      </c>
      <c r="HN38" s="28">
        <v>5000000</v>
      </c>
      <c r="HO38" s="28">
        <v>36032542</v>
      </c>
      <c r="HP38" s="28">
        <v>42988791</v>
      </c>
      <c r="HQ38" s="28">
        <v>38589209</v>
      </c>
      <c r="HR38" s="28">
        <v>5000000</v>
      </c>
      <c r="HS38" s="28">
        <v>5000000</v>
      </c>
      <c r="HT38" s="28">
        <v>5000000</v>
      </c>
      <c r="HU38" s="28">
        <v>5000000</v>
      </c>
      <c r="HV38" s="28">
        <v>5000000</v>
      </c>
      <c r="HW38" s="28">
        <v>5000000</v>
      </c>
      <c r="HX38" s="28">
        <v>5000000</v>
      </c>
      <c r="HY38" s="28">
        <v>5000000</v>
      </c>
      <c r="HZ38" s="28" t="s">
        <v>188</v>
      </c>
      <c r="IA38" s="28">
        <v>5000000</v>
      </c>
      <c r="IB38" s="28">
        <v>5000000</v>
      </c>
      <c r="IC38" s="28">
        <v>5000000</v>
      </c>
      <c r="ID38" s="28">
        <v>5000000</v>
      </c>
      <c r="IE38" s="28">
        <v>5000000</v>
      </c>
      <c r="IF38" s="28" t="s">
        <v>110</v>
      </c>
      <c r="IG38" s="28">
        <v>5000000</v>
      </c>
      <c r="IH38" s="28">
        <v>5000000</v>
      </c>
      <c r="II38" s="28">
        <v>5000000</v>
      </c>
      <c r="IJ38" s="28">
        <v>5000000</v>
      </c>
      <c r="IK38" s="28">
        <v>5000000</v>
      </c>
      <c r="IL38" s="28">
        <v>5000000</v>
      </c>
      <c r="IM38" s="28">
        <v>5000000</v>
      </c>
      <c r="IN38" s="28">
        <v>5000000</v>
      </c>
      <c r="IO38" s="28">
        <v>5000000</v>
      </c>
      <c r="IP38" s="28">
        <v>5000000</v>
      </c>
      <c r="IQ38" s="28">
        <v>5000000</v>
      </c>
      <c r="IR38" s="28">
        <v>5000000</v>
      </c>
      <c r="IS38" s="28">
        <v>5000000</v>
      </c>
      <c r="IT38" s="28">
        <v>5000000</v>
      </c>
      <c r="IU38" s="28">
        <v>5000000</v>
      </c>
    </row>
    <row r="39" spans="1:255" ht="17.25" customHeight="1">
      <c r="C39" s="14"/>
    </row>
    <row r="40" spans="1:255" ht="17.25" customHeight="1">
      <c r="C40" s="14"/>
    </row>
    <row r="41" spans="1:255" ht="17.25" customHeight="1">
      <c r="C41" s="14"/>
    </row>
    <row r="42" spans="1:255" ht="17.25" customHeight="1">
      <c r="C42" s="14"/>
    </row>
    <row r="43" spans="1:255" ht="17.25" customHeight="1">
      <c r="C43" s="14"/>
    </row>
    <row r="44" spans="1:255" ht="17.25" customHeight="1">
      <c r="C44" s="14"/>
    </row>
    <row r="45" spans="1:255" ht="17.25" customHeight="1">
      <c r="C45" s="14"/>
    </row>
    <row r="46" spans="1:255" ht="17.25" customHeight="1">
      <c r="C46" s="14"/>
    </row>
    <row r="47" spans="1:255" ht="17.25" customHeight="1">
      <c r="C47" s="14"/>
    </row>
    <row r="48" spans="1:255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  <row r="1001" spans="3:3" ht="17.25" customHeight="1">
      <c r="C1001" s="14"/>
    </row>
    <row r="1002" spans="3:3" ht="17.25" customHeight="1">
      <c r="C1002" s="14"/>
    </row>
    <row r="1003" spans="3:3" ht="17.25" customHeight="1">
      <c r="C1003" s="14"/>
    </row>
  </sheetData>
  <mergeCells count="1">
    <mergeCell ref="A2:A38"/>
  </mergeCells>
  <phoneticPr fontId="11" type="noConversion"/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O1002"/>
  <sheetViews>
    <sheetView zoomScale="70" zoomScaleNormal="70" workbookViewId="0">
      <pane xSplit="3" topLeftCell="D1" activePane="topRight" state="frozen"/>
      <selection pane="topRight" activeCell="JU23" sqref="JU23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275" width="17.8984375" customWidth="1"/>
  </cols>
  <sheetData>
    <row r="1" spans="1:275" ht="17.25" customHeight="1" thickBot="1">
      <c r="A1" s="30"/>
      <c r="B1" s="31"/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27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16">
        <v>1808154</v>
      </c>
      <c r="FB1" s="16">
        <v>1808155</v>
      </c>
      <c r="FC1" s="16">
        <v>1808156</v>
      </c>
      <c r="FD1" s="16">
        <v>1808157</v>
      </c>
      <c r="FE1" s="16">
        <v>1808158</v>
      </c>
      <c r="FF1" s="16">
        <v>1808159</v>
      </c>
      <c r="FG1" s="16">
        <v>1808160</v>
      </c>
      <c r="FH1" s="16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  <c r="GJ1" s="16">
        <v>1909189</v>
      </c>
      <c r="GK1" s="16">
        <v>1909190</v>
      </c>
      <c r="GL1" s="16">
        <v>1909191</v>
      </c>
      <c r="GM1" s="16">
        <v>1909192</v>
      </c>
      <c r="GN1" s="16">
        <v>1909193</v>
      </c>
      <c r="GO1" s="16">
        <v>1909194</v>
      </c>
      <c r="GP1" s="16">
        <v>1909195</v>
      </c>
      <c r="GQ1" s="16">
        <v>1909196</v>
      </c>
      <c r="GR1" s="16">
        <v>1909197</v>
      </c>
      <c r="GS1" s="16">
        <v>1909198</v>
      </c>
      <c r="GT1" s="16">
        <v>1909199</v>
      </c>
      <c r="GU1" s="16">
        <v>1909200</v>
      </c>
      <c r="GV1" s="16">
        <v>1909201</v>
      </c>
      <c r="GW1" s="16">
        <v>1909202</v>
      </c>
      <c r="GX1" s="16">
        <v>1909203</v>
      </c>
      <c r="GY1" s="16">
        <v>1909204</v>
      </c>
      <c r="GZ1" s="16">
        <v>1909205</v>
      </c>
      <c r="HA1" s="16">
        <v>1909206</v>
      </c>
      <c r="HB1" s="16">
        <v>1909207</v>
      </c>
      <c r="HC1" s="16">
        <v>1909208</v>
      </c>
      <c r="HD1" s="16">
        <v>1909209</v>
      </c>
      <c r="HE1" s="16">
        <v>1909210</v>
      </c>
      <c r="HF1" s="16">
        <v>1909211</v>
      </c>
      <c r="HG1" s="16">
        <v>1909212</v>
      </c>
      <c r="HH1" s="16">
        <v>1909213</v>
      </c>
      <c r="HI1" s="16">
        <v>1909214</v>
      </c>
      <c r="HJ1" s="16">
        <v>1909215</v>
      </c>
      <c r="HK1" s="16">
        <v>1909216</v>
      </c>
      <c r="HL1" s="16">
        <v>1909217</v>
      </c>
      <c r="HM1" s="16">
        <v>1909218</v>
      </c>
      <c r="HN1" s="16">
        <v>1909219</v>
      </c>
      <c r="HO1" s="16">
        <v>1909220</v>
      </c>
      <c r="HP1" s="16">
        <v>1909221</v>
      </c>
      <c r="HQ1" s="16">
        <v>1909222</v>
      </c>
      <c r="HR1" s="16">
        <v>2010223</v>
      </c>
      <c r="HS1" s="16">
        <v>2010224</v>
      </c>
      <c r="HT1" s="16">
        <v>2010225</v>
      </c>
      <c r="HU1" s="16">
        <v>2010226</v>
      </c>
      <c r="HV1" s="16">
        <v>2010227</v>
      </c>
      <c r="HW1" s="16">
        <v>2010228</v>
      </c>
      <c r="HX1" s="16">
        <v>2010229</v>
      </c>
      <c r="HY1" s="16">
        <v>2010230</v>
      </c>
      <c r="HZ1" s="16">
        <v>2010231</v>
      </c>
      <c r="IA1" s="16">
        <v>2010232</v>
      </c>
      <c r="IB1" s="16">
        <v>2010233</v>
      </c>
      <c r="IC1" s="16">
        <v>2010234</v>
      </c>
      <c r="ID1" s="16">
        <v>2010235</v>
      </c>
      <c r="IE1" s="16">
        <v>2010236</v>
      </c>
      <c r="IF1" s="16">
        <v>2010237</v>
      </c>
      <c r="IG1" s="16">
        <v>2010238</v>
      </c>
      <c r="IH1" s="16">
        <v>2010239</v>
      </c>
      <c r="II1" s="16">
        <v>2010240</v>
      </c>
      <c r="IJ1" s="16">
        <v>2010241</v>
      </c>
      <c r="IK1" s="16">
        <v>2010242</v>
      </c>
      <c r="IL1" s="16">
        <v>2010243</v>
      </c>
      <c r="IM1" s="16">
        <v>2010244</v>
      </c>
      <c r="IN1" s="16">
        <v>2010245</v>
      </c>
      <c r="IO1" s="16">
        <v>2010246</v>
      </c>
      <c r="IP1" s="16">
        <v>2010247</v>
      </c>
      <c r="IQ1" s="16">
        <v>2010248</v>
      </c>
      <c r="IR1" s="16">
        <v>2010249</v>
      </c>
      <c r="IS1" s="16">
        <v>2010250</v>
      </c>
      <c r="IT1" s="16">
        <v>2010251</v>
      </c>
      <c r="IU1" s="16">
        <v>2010252</v>
      </c>
      <c r="IV1" s="16">
        <v>2110289</v>
      </c>
      <c r="IW1" s="16">
        <v>2110290</v>
      </c>
      <c r="IX1" s="16">
        <v>2110291</v>
      </c>
      <c r="IY1" s="16">
        <v>2110292</v>
      </c>
      <c r="IZ1" s="16">
        <v>2110293</v>
      </c>
      <c r="JA1" s="16">
        <v>2110294</v>
      </c>
      <c r="JB1" s="16">
        <v>2110295</v>
      </c>
      <c r="JC1" s="16">
        <v>2110296</v>
      </c>
      <c r="JD1" s="16">
        <v>2110297</v>
      </c>
      <c r="JE1" s="16">
        <v>2110298</v>
      </c>
      <c r="JF1" s="16">
        <v>2110299</v>
      </c>
      <c r="JG1" s="16">
        <v>2110300</v>
      </c>
      <c r="JH1" s="16">
        <v>2110301</v>
      </c>
      <c r="JI1" s="16">
        <v>2110302</v>
      </c>
      <c r="JJ1" s="16">
        <v>2110303</v>
      </c>
      <c r="JK1" s="16">
        <v>2110304</v>
      </c>
      <c r="JL1" s="16">
        <v>2110305</v>
      </c>
      <c r="JM1" s="16">
        <v>2110306</v>
      </c>
      <c r="JN1" s="16">
        <v>2110307</v>
      </c>
      <c r="JO1" s="16">
        <v>2110308</v>
      </c>
    </row>
    <row r="2" spans="1:275" ht="17.25" customHeight="1" thickTop="1">
      <c r="A2" s="102" t="s">
        <v>196</v>
      </c>
      <c r="B2" s="22" t="s">
        <v>65</v>
      </c>
      <c r="C2" s="33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</row>
    <row r="3" spans="1:275" ht="17.25" customHeight="1">
      <c r="A3" s="103"/>
      <c r="B3" s="24" t="s">
        <v>218</v>
      </c>
      <c r="C3" s="19" t="s">
        <v>227</v>
      </c>
      <c r="D3" s="28">
        <v>479458759</v>
      </c>
      <c r="E3" s="28">
        <v>390852924.25</v>
      </c>
      <c r="F3" s="28">
        <v>139282693</v>
      </c>
      <c r="G3" s="28">
        <v>275472481</v>
      </c>
      <c r="H3" s="28" t="s">
        <v>148</v>
      </c>
      <c r="I3" s="28">
        <v>5016771685</v>
      </c>
      <c r="J3" s="28">
        <v>3229405380</v>
      </c>
      <c r="K3" s="28" t="s">
        <v>110</v>
      </c>
      <c r="L3" s="28">
        <v>666920743</v>
      </c>
      <c r="M3" s="28" t="s">
        <v>110</v>
      </c>
      <c r="N3" s="28" t="s">
        <v>110</v>
      </c>
      <c r="O3" s="28">
        <v>287596790</v>
      </c>
      <c r="P3" s="28">
        <v>1879629550</v>
      </c>
      <c r="Q3" s="28">
        <v>491299999</v>
      </c>
      <c r="R3" s="28">
        <v>32017</v>
      </c>
      <c r="S3" s="28">
        <v>229946754</v>
      </c>
      <c r="T3" s="28">
        <v>393203007</v>
      </c>
      <c r="U3" s="28" t="s">
        <v>110</v>
      </c>
      <c r="V3" s="28" t="s">
        <v>110</v>
      </c>
      <c r="W3" s="28" t="s">
        <v>110</v>
      </c>
      <c r="X3" s="28">
        <v>18112870</v>
      </c>
      <c r="Y3" s="28">
        <v>476373164</v>
      </c>
      <c r="Z3" s="28">
        <v>8111350</v>
      </c>
      <c r="AA3" s="28" t="s">
        <v>149</v>
      </c>
      <c r="AB3" s="28">
        <v>256028547</v>
      </c>
      <c r="AC3" s="28">
        <v>12461845</v>
      </c>
      <c r="AD3" s="28">
        <v>97401436</v>
      </c>
      <c r="AE3" s="28">
        <v>1593148551</v>
      </c>
      <c r="AF3" s="28">
        <v>53090965</v>
      </c>
      <c r="AG3" s="28" t="s">
        <v>110</v>
      </c>
      <c r="AH3" s="28" t="s">
        <v>149</v>
      </c>
      <c r="AI3" s="28">
        <v>232317374</v>
      </c>
      <c r="AJ3" s="28">
        <v>276494670</v>
      </c>
      <c r="AK3" s="28">
        <v>78815629</v>
      </c>
      <c r="AL3" s="28">
        <v>135182952</v>
      </c>
      <c r="AM3" s="28">
        <v>8851062</v>
      </c>
      <c r="AN3" s="28" t="s">
        <v>128</v>
      </c>
      <c r="AO3" s="28">
        <v>15161185</v>
      </c>
      <c r="AP3" s="28">
        <v>228939767</v>
      </c>
      <c r="AQ3" s="28">
        <v>313743153</v>
      </c>
      <c r="AR3" s="28" t="s">
        <v>110</v>
      </c>
      <c r="AS3" s="28">
        <v>275033140</v>
      </c>
      <c r="AT3" s="28">
        <v>241187431</v>
      </c>
      <c r="AU3" s="28" t="s">
        <v>110</v>
      </c>
      <c r="AV3" s="28">
        <v>134974380</v>
      </c>
      <c r="AW3" s="28">
        <v>238908372</v>
      </c>
      <c r="AX3" s="28">
        <v>34380007</v>
      </c>
      <c r="AY3" s="28" t="s">
        <v>128</v>
      </c>
      <c r="AZ3" s="28">
        <v>128659269</v>
      </c>
      <c r="BA3" s="28">
        <v>23158110</v>
      </c>
      <c r="BB3" s="28">
        <v>501960118</v>
      </c>
      <c r="BC3" s="28">
        <v>686878499</v>
      </c>
      <c r="BD3" s="28" t="s">
        <v>128</v>
      </c>
      <c r="BE3" s="28" t="s">
        <v>148</v>
      </c>
      <c r="BF3" s="28">
        <v>86304446</v>
      </c>
      <c r="BG3" s="28" t="s">
        <v>110</v>
      </c>
      <c r="BH3" s="28">
        <v>300754381</v>
      </c>
      <c r="BI3" s="28">
        <v>117639405</v>
      </c>
      <c r="BJ3" s="28">
        <v>248937416</v>
      </c>
      <c r="BK3" s="28">
        <v>68984747</v>
      </c>
      <c r="BL3" s="28">
        <v>22122900</v>
      </c>
      <c r="BM3" s="28">
        <v>7833</v>
      </c>
      <c r="BN3" s="28">
        <v>63932517</v>
      </c>
      <c r="BO3" s="28">
        <v>2642579</v>
      </c>
      <c r="BP3" s="28" t="s">
        <v>149</v>
      </c>
      <c r="BQ3" s="28" t="s">
        <v>110</v>
      </c>
      <c r="BR3" s="28" t="s">
        <v>128</v>
      </c>
      <c r="BS3" s="28">
        <v>470918251</v>
      </c>
      <c r="BT3" s="28">
        <v>-1220587</v>
      </c>
      <c r="BU3" s="28" t="s">
        <v>148</v>
      </c>
      <c r="BV3" s="28">
        <v>80154477</v>
      </c>
      <c r="BW3" s="28">
        <v>46613286</v>
      </c>
      <c r="BX3" s="28">
        <v>18185910</v>
      </c>
      <c r="BY3" s="28">
        <v>18105418</v>
      </c>
      <c r="BZ3" s="28">
        <v>626585748</v>
      </c>
      <c r="CA3" s="28">
        <v>530047218</v>
      </c>
      <c r="CB3" s="28">
        <v>16475000</v>
      </c>
      <c r="CC3" s="28">
        <v>136896428</v>
      </c>
      <c r="CD3" s="28">
        <v>363268048</v>
      </c>
      <c r="CE3" s="28">
        <v>557393638</v>
      </c>
      <c r="CF3" s="28">
        <v>17060820</v>
      </c>
      <c r="CG3" s="28">
        <v>299084160</v>
      </c>
      <c r="CH3" s="28">
        <v>650963011.5</v>
      </c>
      <c r="CI3" s="28">
        <v>100416985</v>
      </c>
      <c r="CJ3" s="28" t="s">
        <v>148</v>
      </c>
      <c r="CK3" s="28">
        <v>20343882</v>
      </c>
      <c r="CL3" s="28">
        <v>117928923</v>
      </c>
      <c r="CM3" s="28">
        <v>186359138</v>
      </c>
      <c r="CN3" s="28">
        <v>1318203652.25</v>
      </c>
      <c r="CO3" s="28">
        <v>37118148</v>
      </c>
      <c r="CP3" s="28">
        <v>646678901</v>
      </c>
      <c r="CQ3" s="28">
        <v>1076822583</v>
      </c>
      <c r="CR3" s="28" t="s">
        <v>110</v>
      </c>
      <c r="CS3" s="28">
        <v>95326255</v>
      </c>
      <c r="CT3" s="28" t="s">
        <v>110</v>
      </c>
      <c r="CU3" s="28">
        <v>777923298</v>
      </c>
      <c r="CV3" s="28">
        <v>93518570</v>
      </c>
      <c r="CW3" s="28">
        <v>59807814</v>
      </c>
      <c r="CX3" s="28">
        <v>603766308</v>
      </c>
      <c r="CY3" s="28">
        <v>237367717</v>
      </c>
      <c r="CZ3" s="28" t="s">
        <v>110</v>
      </c>
      <c r="DA3" s="28">
        <v>840107029</v>
      </c>
      <c r="DB3" s="28" t="s">
        <v>149</v>
      </c>
      <c r="DC3" s="28" t="s">
        <v>149</v>
      </c>
      <c r="DD3" s="28">
        <v>16202193</v>
      </c>
      <c r="DE3" s="28">
        <v>2010822</v>
      </c>
      <c r="DF3" s="28">
        <v>1013766783</v>
      </c>
      <c r="DG3" s="28">
        <v>161539104</v>
      </c>
      <c r="DH3" s="28">
        <v>83898608</v>
      </c>
      <c r="DI3" s="28">
        <v>375808575</v>
      </c>
      <c r="DJ3" s="28">
        <v>96804441</v>
      </c>
      <c r="DK3" s="28">
        <v>7821000</v>
      </c>
      <c r="DL3" s="28">
        <v>330666079</v>
      </c>
      <c r="DM3" s="28">
        <v>728593990</v>
      </c>
      <c r="DN3" s="28">
        <v>156870744</v>
      </c>
      <c r="DO3" s="28">
        <v>58559752.25</v>
      </c>
      <c r="DP3" s="28">
        <v>72346582</v>
      </c>
      <c r="DQ3" s="28">
        <v>160303360.75</v>
      </c>
      <c r="DR3" s="28">
        <v>106116043</v>
      </c>
      <c r="DS3" s="28">
        <v>170416338</v>
      </c>
      <c r="DT3" s="28">
        <v>309093345</v>
      </c>
      <c r="DU3" s="28">
        <v>166711306</v>
      </c>
      <c r="DV3" s="28">
        <v>86735652</v>
      </c>
      <c r="DW3" s="28">
        <v>3080671102</v>
      </c>
      <c r="DX3" s="28">
        <v>153138890</v>
      </c>
      <c r="DY3" s="28">
        <v>940103158.5</v>
      </c>
      <c r="DZ3" s="28">
        <v>275676210</v>
      </c>
      <c r="EA3" s="28">
        <v>94455726</v>
      </c>
      <c r="EB3" s="28">
        <v>100968506</v>
      </c>
      <c r="EC3" s="28">
        <v>3150223611</v>
      </c>
      <c r="ED3" s="28">
        <v>12823352</v>
      </c>
      <c r="EE3" s="28">
        <v>156451516</v>
      </c>
      <c r="EF3" s="28">
        <v>-20679014</v>
      </c>
      <c r="EG3" s="28">
        <v>2341602604</v>
      </c>
      <c r="EH3" s="28">
        <v>84224235</v>
      </c>
      <c r="EI3" s="28">
        <v>8967291</v>
      </c>
      <c r="EJ3" s="28">
        <v>255107341.25</v>
      </c>
      <c r="EK3" s="28">
        <v>111132674</v>
      </c>
      <c r="EL3" s="28">
        <v>72702718</v>
      </c>
      <c r="EM3" s="28">
        <v>710032163</v>
      </c>
      <c r="EN3" s="28">
        <v>172653831</v>
      </c>
      <c r="EO3" s="28">
        <v>1131649576</v>
      </c>
      <c r="EP3" s="28">
        <v>246237783</v>
      </c>
      <c r="EQ3" s="28">
        <v>101785302.5</v>
      </c>
      <c r="ER3" s="28">
        <v>1496404679</v>
      </c>
      <c r="ES3" s="28">
        <v>1577450718</v>
      </c>
      <c r="ET3" s="28">
        <v>39410533</v>
      </c>
      <c r="EU3" s="28">
        <v>32889950</v>
      </c>
      <c r="EV3" s="28">
        <v>171524662</v>
      </c>
      <c r="EW3" s="28">
        <v>193407549</v>
      </c>
      <c r="EX3" s="28">
        <v>3669550</v>
      </c>
      <c r="EY3" s="28">
        <v>12777345</v>
      </c>
      <c r="EZ3" s="28">
        <v>1326949985</v>
      </c>
      <c r="FA3" s="28">
        <v>748412825</v>
      </c>
      <c r="FB3" s="28" t="s">
        <v>148</v>
      </c>
      <c r="FC3" s="28">
        <v>11286363</v>
      </c>
      <c r="FD3" s="28">
        <v>1394479930</v>
      </c>
      <c r="FE3" s="28">
        <v>257557512</v>
      </c>
      <c r="FF3" s="28">
        <v>511426255</v>
      </c>
      <c r="FG3" s="28">
        <v>103952947</v>
      </c>
      <c r="FH3" s="28" t="s">
        <v>110</v>
      </c>
      <c r="FI3" s="28">
        <v>1468311442</v>
      </c>
      <c r="FJ3" s="28" t="s">
        <v>110</v>
      </c>
      <c r="FK3" s="28">
        <v>47668730</v>
      </c>
      <c r="FL3" s="28">
        <v>420110669</v>
      </c>
      <c r="FM3" s="28" t="s">
        <v>148</v>
      </c>
      <c r="FN3" s="28">
        <v>5200000</v>
      </c>
      <c r="FO3" s="28">
        <v>30927207</v>
      </c>
      <c r="FP3" s="28" t="s">
        <v>110</v>
      </c>
      <c r="FQ3" s="28" t="s">
        <v>149</v>
      </c>
      <c r="FR3" s="28" t="s">
        <v>149</v>
      </c>
      <c r="FS3" s="28">
        <v>476485109</v>
      </c>
      <c r="FT3" s="28" t="s">
        <v>148</v>
      </c>
      <c r="FU3" s="28">
        <v>2906810871</v>
      </c>
      <c r="FV3" s="28">
        <v>23550000</v>
      </c>
      <c r="FW3" s="28">
        <v>253861429</v>
      </c>
      <c r="FX3" s="28" t="s">
        <v>149</v>
      </c>
      <c r="FY3" s="28" t="s">
        <v>149</v>
      </c>
      <c r="FZ3" s="28">
        <v>288197296</v>
      </c>
      <c r="GA3" s="28" t="s">
        <v>128</v>
      </c>
      <c r="GB3" s="28" t="s">
        <v>149</v>
      </c>
      <c r="GC3" s="28" t="s">
        <v>149</v>
      </c>
      <c r="GD3" s="28">
        <v>3290000</v>
      </c>
      <c r="GE3" s="28" t="s">
        <v>110</v>
      </c>
      <c r="GF3" s="28" t="s">
        <v>110</v>
      </c>
      <c r="GG3" s="28">
        <v>214119291</v>
      </c>
      <c r="GH3" s="28">
        <v>619015366</v>
      </c>
      <c r="GI3" s="28" t="s">
        <v>110</v>
      </c>
      <c r="GJ3" s="28">
        <v>12561868</v>
      </c>
      <c r="GK3" s="28" t="s">
        <v>110</v>
      </c>
      <c r="GL3" s="28">
        <v>270428072</v>
      </c>
      <c r="GM3" s="28" t="s">
        <v>110</v>
      </c>
      <c r="GN3" s="28">
        <v>32109940</v>
      </c>
      <c r="GO3" s="28">
        <v>30821073</v>
      </c>
      <c r="GP3" s="28" t="s">
        <v>110</v>
      </c>
      <c r="GQ3" s="28">
        <v>3180927160</v>
      </c>
      <c r="GR3" s="28">
        <v>385055000</v>
      </c>
      <c r="GS3" s="28">
        <v>31054734</v>
      </c>
      <c r="GT3" s="28">
        <v>148306175</v>
      </c>
      <c r="GU3" s="28">
        <v>1255680</v>
      </c>
      <c r="GV3" s="28">
        <v>169262300</v>
      </c>
      <c r="GW3" s="28">
        <v>1153956994</v>
      </c>
      <c r="GX3" s="28">
        <v>435814264</v>
      </c>
      <c r="GY3" s="28">
        <v>41788684</v>
      </c>
      <c r="GZ3" s="28">
        <v>162049</v>
      </c>
      <c r="HA3" s="28">
        <v>171011057</v>
      </c>
      <c r="HB3" s="28">
        <v>107802231</v>
      </c>
      <c r="HC3" s="28">
        <v>1467706846</v>
      </c>
      <c r="HD3" s="28">
        <v>32066000</v>
      </c>
      <c r="HE3" s="28">
        <v>540273059</v>
      </c>
      <c r="HF3" s="28">
        <v>6640980</v>
      </c>
      <c r="HG3" s="28">
        <v>1275754492</v>
      </c>
      <c r="HH3" s="28">
        <v>55621661</v>
      </c>
      <c r="HI3" s="28" t="s">
        <v>148</v>
      </c>
      <c r="HJ3" s="28">
        <v>9013992</v>
      </c>
      <c r="HK3" s="28">
        <v>185205003</v>
      </c>
      <c r="HL3" s="28">
        <v>852404683</v>
      </c>
      <c r="HM3" s="28">
        <v>642308876</v>
      </c>
      <c r="HN3" s="28">
        <v>89454640</v>
      </c>
      <c r="HO3" s="28">
        <v>361507615</v>
      </c>
      <c r="HP3" s="28">
        <v>233415623</v>
      </c>
      <c r="HQ3" s="28">
        <v>402365658.5</v>
      </c>
      <c r="HR3" s="28">
        <v>402583622</v>
      </c>
      <c r="HS3" s="28">
        <v>255694741.25</v>
      </c>
      <c r="HT3" s="28">
        <v>48076716</v>
      </c>
      <c r="HU3" s="28">
        <v>17757255</v>
      </c>
      <c r="HV3" s="28">
        <v>50495283</v>
      </c>
      <c r="HW3" s="28">
        <v>30018671</v>
      </c>
      <c r="HX3" s="28" t="s">
        <v>110</v>
      </c>
      <c r="HY3" s="28">
        <v>-27932921</v>
      </c>
      <c r="HZ3" s="28" t="s">
        <v>188</v>
      </c>
      <c r="IA3" s="28">
        <v>-86317195</v>
      </c>
      <c r="IB3" s="28">
        <v>88847612</v>
      </c>
      <c r="IC3" s="28">
        <v>311224605</v>
      </c>
      <c r="ID3" s="28">
        <v>75822230</v>
      </c>
      <c r="IE3" s="28">
        <v>44342876</v>
      </c>
      <c r="IF3" s="28" t="s">
        <v>110</v>
      </c>
      <c r="IG3" s="28">
        <v>29333201</v>
      </c>
      <c r="IH3" s="28">
        <v>16735590</v>
      </c>
      <c r="II3" s="28">
        <v>1184864082</v>
      </c>
      <c r="IJ3" s="28">
        <v>42218425</v>
      </c>
      <c r="IK3" s="28">
        <v>139373946</v>
      </c>
      <c r="IL3" s="28">
        <v>105786297</v>
      </c>
      <c r="IM3" s="28">
        <v>35664877</v>
      </c>
      <c r="IN3" s="28">
        <v>316479865</v>
      </c>
      <c r="IO3" s="28">
        <v>33660512</v>
      </c>
      <c r="IP3" s="28">
        <v>76587186</v>
      </c>
      <c r="IQ3" s="28">
        <v>139271038</v>
      </c>
      <c r="IR3" s="28">
        <v>67844348</v>
      </c>
      <c r="IS3" s="28">
        <v>129166787</v>
      </c>
      <c r="IT3" s="28">
        <v>1029289460</v>
      </c>
      <c r="IU3" s="28">
        <v>211899137</v>
      </c>
      <c r="IV3" s="28">
        <v>1565217712</v>
      </c>
      <c r="IW3" s="28">
        <v>366678009</v>
      </c>
      <c r="IX3" s="28">
        <v>12864180</v>
      </c>
      <c r="IY3" s="28">
        <v>33907396</v>
      </c>
      <c r="IZ3" s="28" t="s">
        <v>149</v>
      </c>
      <c r="JA3" s="28">
        <v>111981532</v>
      </c>
      <c r="JB3" s="28">
        <v>239840910</v>
      </c>
      <c r="JC3" s="28">
        <v>28055181</v>
      </c>
      <c r="JD3" s="28">
        <v>-15486558</v>
      </c>
      <c r="JE3" s="28">
        <v>128431010</v>
      </c>
      <c r="JF3" s="28">
        <v>3975033</v>
      </c>
      <c r="JG3" s="28">
        <v>351035210</v>
      </c>
      <c r="JH3" s="28">
        <v>28290000</v>
      </c>
      <c r="JI3" s="28">
        <v>-25507258</v>
      </c>
      <c r="JJ3" s="28">
        <v>-5880804</v>
      </c>
      <c r="JK3" s="28">
        <v>4527030</v>
      </c>
      <c r="JL3" s="28">
        <v>8974028</v>
      </c>
      <c r="JM3" s="28">
        <v>779619676</v>
      </c>
      <c r="JN3" s="28">
        <v>8228250</v>
      </c>
      <c r="JO3" s="28">
        <v>-36899501</v>
      </c>
    </row>
    <row r="4" spans="1:275" ht="17.25" customHeight="1">
      <c r="A4" s="104"/>
      <c r="B4" s="24" t="s">
        <v>217</v>
      </c>
      <c r="C4" s="37" t="s">
        <v>228</v>
      </c>
      <c r="D4" s="38">
        <f>SUM(D8, D12, D18, D25)</f>
        <v>479458759</v>
      </c>
      <c r="E4" s="38">
        <f t="shared" ref="E4:BP4" si="0">SUM(E8, E12, E18, E25)</f>
        <v>390852924.25</v>
      </c>
      <c r="F4" s="38">
        <f t="shared" si="0"/>
        <v>139282693</v>
      </c>
      <c r="G4" s="38">
        <f t="shared" si="0"/>
        <v>275472481</v>
      </c>
      <c r="H4" s="28" t="s">
        <v>148</v>
      </c>
      <c r="I4" s="38">
        <f t="shared" si="0"/>
        <v>5016771685</v>
      </c>
      <c r="J4" s="38">
        <f t="shared" si="0"/>
        <v>3229405380</v>
      </c>
      <c r="K4" s="28" t="s">
        <v>110</v>
      </c>
      <c r="L4" s="38">
        <f t="shared" si="0"/>
        <v>666920743.5</v>
      </c>
      <c r="M4" s="38">
        <f t="shared" si="0"/>
        <v>0</v>
      </c>
      <c r="N4" s="38">
        <f t="shared" si="0"/>
        <v>0</v>
      </c>
      <c r="O4" s="38">
        <f t="shared" si="0"/>
        <v>287596790</v>
      </c>
      <c r="P4" s="38">
        <f t="shared" si="0"/>
        <v>1879629550</v>
      </c>
      <c r="Q4" s="38">
        <f t="shared" si="0"/>
        <v>491299999</v>
      </c>
      <c r="R4" s="38">
        <f t="shared" si="0"/>
        <v>32017</v>
      </c>
      <c r="S4" s="38">
        <f t="shared" si="0"/>
        <v>229946754</v>
      </c>
      <c r="T4" s="38">
        <f t="shared" si="0"/>
        <v>393203007</v>
      </c>
      <c r="U4" s="38">
        <f t="shared" si="0"/>
        <v>0</v>
      </c>
      <c r="V4" s="38">
        <f t="shared" si="0"/>
        <v>0</v>
      </c>
      <c r="W4" s="38">
        <f t="shared" si="0"/>
        <v>0</v>
      </c>
      <c r="X4" s="38">
        <f t="shared" si="0"/>
        <v>18112870</v>
      </c>
      <c r="Y4" s="38">
        <f t="shared" si="0"/>
        <v>476373164</v>
      </c>
      <c r="Z4" s="38">
        <f t="shared" si="0"/>
        <v>8111350</v>
      </c>
      <c r="AA4" s="38">
        <f t="shared" si="0"/>
        <v>0</v>
      </c>
      <c r="AB4" s="38">
        <f t="shared" si="0"/>
        <v>256028547</v>
      </c>
      <c r="AC4" s="38">
        <f t="shared" si="0"/>
        <v>12461845</v>
      </c>
      <c r="AD4" s="38">
        <f t="shared" si="0"/>
        <v>97401436</v>
      </c>
      <c r="AE4" s="38">
        <f t="shared" si="0"/>
        <v>1593148551</v>
      </c>
      <c r="AF4" s="38">
        <f t="shared" si="0"/>
        <v>53090965</v>
      </c>
      <c r="AG4" s="38">
        <f t="shared" si="0"/>
        <v>0</v>
      </c>
      <c r="AH4" s="38">
        <f t="shared" si="0"/>
        <v>0</v>
      </c>
      <c r="AI4" s="38">
        <f t="shared" si="0"/>
        <v>232317374</v>
      </c>
      <c r="AJ4" s="38">
        <f t="shared" si="0"/>
        <v>276494670</v>
      </c>
      <c r="AK4" s="38">
        <f t="shared" si="0"/>
        <v>78815629</v>
      </c>
      <c r="AL4" s="38">
        <f t="shared" si="0"/>
        <v>135182952</v>
      </c>
      <c r="AM4" s="38">
        <f t="shared" si="0"/>
        <v>8851062</v>
      </c>
      <c r="AN4" s="38">
        <f t="shared" si="0"/>
        <v>0</v>
      </c>
      <c r="AO4" s="38">
        <f t="shared" si="0"/>
        <v>15734300</v>
      </c>
      <c r="AP4" s="38">
        <f t="shared" si="0"/>
        <v>228939767</v>
      </c>
      <c r="AQ4" s="38">
        <f t="shared" si="0"/>
        <v>313743153</v>
      </c>
      <c r="AR4" s="38">
        <f t="shared" si="0"/>
        <v>0</v>
      </c>
      <c r="AS4" s="38">
        <f t="shared" si="0"/>
        <v>275033140</v>
      </c>
      <c r="AT4" s="38">
        <f t="shared" si="0"/>
        <v>241187431</v>
      </c>
      <c r="AU4" s="38">
        <f t="shared" si="0"/>
        <v>0</v>
      </c>
      <c r="AV4" s="38">
        <f t="shared" si="0"/>
        <v>134974380</v>
      </c>
      <c r="AW4" s="38">
        <f t="shared" si="0"/>
        <v>238908372</v>
      </c>
      <c r="AX4" s="38">
        <f t="shared" si="0"/>
        <v>34380007</v>
      </c>
      <c r="AY4" s="38">
        <f t="shared" si="0"/>
        <v>0</v>
      </c>
      <c r="AZ4" s="38">
        <f t="shared" si="0"/>
        <v>130394276</v>
      </c>
      <c r="BA4" s="38">
        <f t="shared" si="0"/>
        <v>23158110</v>
      </c>
      <c r="BB4" s="38">
        <f t="shared" si="0"/>
        <v>501960118</v>
      </c>
      <c r="BC4" s="38">
        <f t="shared" si="0"/>
        <v>686878499</v>
      </c>
      <c r="BD4" s="38">
        <f t="shared" si="0"/>
        <v>0</v>
      </c>
      <c r="BE4" s="38">
        <f t="shared" si="0"/>
        <v>0</v>
      </c>
      <c r="BF4" s="38">
        <f t="shared" si="0"/>
        <v>86304446</v>
      </c>
      <c r="BG4" s="38">
        <f t="shared" si="0"/>
        <v>0</v>
      </c>
      <c r="BH4" s="38">
        <f t="shared" si="0"/>
        <v>300754381</v>
      </c>
      <c r="BI4" s="38">
        <f t="shared" si="0"/>
        <v>117639405</v>
      </c>
      <c r="BJ4" s="38">
        <f t="shared" si="0"/>
        <v>248937416</v>
      </c>
      <c r="BK4" s="38">
        <f t="shared" si="0"/>
        <v>68984747</v>
      </c>
      <c r="BL4" s="38">
        <f t="shared" si="0"/>
        <v>22122900</v>
      </c>
      <c r="BM4" s="38">
        <f t="shared" si="0"/>
        <v>7833</v>
      </c>
      <c r="BN4" s="38">
        <f t="shared" si="0"/>
        <v>63932517</v>
      </c>
      <c r="BO4" s="38">
        <f t="shared" si="0"/>
        <v>2642579</v>
      </c>
      <c r="BP4" s="38">
        <f t="shared" si="0"/>
        <v>0</v>
      </c>
      <c r="BQ4" s="38">
        <f t="shared" ref="BQ4:EB4" si="1">SUM(BQ8, BQ12, BQ18, BQ25)</f>
        <v>0</v>
      </c>
      <c r="BR4" s="38">
        <f t="shared" si="1"/>
        <v>0</v>
      </c>
      <c r="BS4" s="38">
        <f t="shared" si="1"/>
        <v>470918251</v>
      </c>
      <c r="BT4" s="38">
        <f t="shared" si="1"/>
        <v>0</v>
      </c>
      <c r="BU4" s="38">
        <f t="shared" si="1"/>
        <v>0</v>
      </c>
      <c r="BV4" s="38">
        <f t="shared" si="1"/>
        <v>80154477</v>
      </c>
      <c r="BW4" s="38">
        <f t="shared" si="1"/>
        <v>46613286</v>
      </c>
      <c r="BX4" s="38">
        <f t="shared" si="1"/>
        <v>18185910</v>
      </c>
      <c r="BY4" s="38">
        <f t="shared" si="1"/>
        <v>18105418</v>
      </c>
      <c r="BZ4" s="38">
        <f t="shared" si="1"/>
        <v>626585748</v>
      </c>
      <c r="CA4" s="38">
        <f t="shared" si="1"/>
        <v>530047218</v>
      </c>
      <c r="CB4" s="38">
        <f t="shared" si="1"/>
        <v>16475000</v>
      </c>
      <c r="CC4" s="38">
        <f t="shared" si="1"/>
        <v>136896428</v>
      </c>
      <c r="CD4" s="38">
        <f t="shared" si="1"/>
        <v>363268048</v>
      </c>
      <c r="CE4" s="38">
        <f t="shared" si="1"/>
        <v>557393638</v>
      </c>
      <c r="CF4" s="38">
        <f t="shared" si="1"/>
        <v>17060820</v>
      </c>
      <c r="CG4" s="38">
        <f t="shared" si="1"/>
        <v>299084160</v>
      </c>
      <c r="CH4" s="38">
        <f t="shared" si="1"/>
        <v>650963011.5</v>
      </c>
      <c r="CI4" s="38">
        <f t="shared" si="1"/>
        <v>100416985</v>
      </c>
      <c r="CJ4" s="38">
        <f t="shared" si="1"/>
        <v>0</v>
      </c>
      <c r="CK4" s="38">
        <f t="shared" si="1"/>
        <v>20343882</v>
      </c>
      <c r="CL4" s="38">
        <f t="shared" si="1"/>
        <v>117928923.75</v>
      </c>
      <c r="CM4" s="38">
        <f t="shared" si="1"/>
        <v>186359138</v>
      </c>
      <c r="CN4" s="38">
        <f t="shared" si="1"/>
        <v>1318203652.25</v>
      </c>
      <c r="CO4" s="38">
        <f t="shared" si="1"/>
        <v>37118148</v>
      </c>
      <c r="CP4" s="38">
        <f t="shared" si="1"/>
        <v>646678901</v>
      </c>
      <c r="CQ4" s="38">
        <f t="shared" si="1"/>
        <v>1076822583</v>
      </c>
      <c r="CR4" s="38">
        <f t="shared" si="1"/>
        <v>0</v>
      </c>
      <c r="CS4" s="38">
        <f t="shared" si="1"/>
        <v>95326255</v>
      </c>
      <c r="CT4" s="38">
        <f t="shared" si="1"/>
        <v>0</v>
      </c>
      <c r="CU4" s="38">
        <f t="shared" si="1"/>
        <v>777923298</v>
      </c>
      <c r="CV4" s="38">
        <f t="shared" si="1"/>
        <v>93518570</v>
      </c>
      <c r="CW4" s="38">
        <f t="shared" si="1"/>
        <v>59807814</v>
      </c>
      <c r="CX4" s="38">
        <f t="shared" si="1"/>
        <v>606479556</v>
      </c>
      <c r="CY4" s="38">
        <f t="shared" si="1"/>
        <v>237367717</v>
      </c>
      <c r="CZ4" s="38">
        <f t="shared" si="1"/>
        <v>0</v>
      </c>
      <c r="DA4" s="38">
        <f t="shared" si="1"/>
        <v>840107029</v>
      </c>
      <c r="DB4" s="38">
        <f t="shared" si="1"/>
        <v>0</v>
      </c>
      <c r="DC4" s="38">
        <f t="shared" si="1"/>
        <v>0</v>
      </c>
      <c r="DD4" s="38">
        <f t="shared" si="1"/>
        <v>16202193</v>
      </c>
      <c r="DE4" s="38">
        <f t="shared" si="1"/>
        <v>2010822</v>
      </c>
      <c r="DF4" s="38">
        <f t="shared" si="1"/>
        <v>1013766783</v>
      </c>
      <c r="DG4" s="38">
        <f t="shared" si="1"/>
        <v>161539104</v>
      </c>
      <c r="DH4" s="38">
        <f t="shared" si="1"/>
        <v>83898608</v>
      </c>
      <c r="DI4" s="38">
        <f t="shared" si="1"/>
        <v>375808575</v>
      </c>
      <c r="DJ4" s="38">
        <f t="shared" si="1"/>
        <v>96804441</v>
      </c>
      <c r="DK4" s="38">
        <f t="shared" si="1"/>
        <v>7821000</v>
      </c>
      <c r="DL4" s="38">
        <f t="shared" si="1"/>
        <v>330666079</v>
      </c>
      <c r="DM4" s="38">
        <f t="shared" si="1"/>
        <v>728593990</v>
      </c>
      <c r="DN4" s="38">
        <f t="shared" si="1"/>
        <v>156870744</v>
      </c>
      <c r="DO4" s="38">
        <f t="shared" si="1"/>
        <v>58559752.25</v>
      </c>
      <c r="DP4" s="38">
        <f t="shared" si="1"/>
        <v>72346582</v>
      </c>
      <c r="DQ4" s="38">
        <f t="shared" si="1"/>
        <v>160303360.75</v>
      </c>
      <c r="DR4" s="38">
        <f t="shared" si="1"/>
        <v>106116043</v>
      </c>
      <c r="DS4" s="38">
        <f t="shared" si="1"/>
        <v>170416338</v>
      </c>
      <c r="DT4" s="38">
        <f t="shared" si="1"/>
        <v>381658373</v>
      </c>
      <c r="DU4" s="38">
        <f t="shared" si="1"/>
        <v>166711306</v>
      </c>
      <c r="DV4" s="38">
        <f t="shared" si="1"/>
        <v>86735652</v>
      </c>
      <c r="DW4" s="38">
        <f t="shared" si="1"/>
        <v>3080671102</v>
      </c>
      <c r="DX4" s="38">
        <f t="shared" si="1"/>
        <v>153138890</v>
      </c>
      <c r="DY4" s="38">
        <f t="shared" si="1"/>
        <v>940103158.5</v>
      </c>
      <c r="DZ4" s="38">
        <f t="shared" si="1"/>
        <v>275676210</v>
      </c>
      <c r="EA4" s="38">
        <f t="shared" si="1"/>
        <v>94455726</v>
      </c>
      <c r="EB4" s="38">
        <f t="shared" si="1"/>
        <v>100968506</v>
      </c>
      <c r="EC4" s="38">
        <f t="shared" ref="EC4:GN4" si="2">SUM(EC8, EC12, EC18, EC25)</f>
        <v>3150223611</v>
      </c>
      <c r="ED4" s="38">
        <f t="shared" si="2"/>
        <v>12823352</v>
      </c>
      <c r="EE4" s="38">
        <f t="shared" si="2"/>
        <v>156451516</v>
      </c>
      <c r="EF4" s="38">
        <f t="shared" si="2"/>
        <v>103561903</v>
      </c>
      <c r="EG4" s="38">
        <f t="shared" si="2"/>
        <v>2341602604</v>
      </c>
      <c r="EH4" s="38">
        <f t="shared" si="2"/>
        <v>84224235</v>
      </c>
      <c r="EI4" s="38">
        <f t="shared" si="2"/>
        <v>8967291</v>
      </c>
      <c r="EJ4" s="38">
        <f t="shared" si="2"/>
        <v>255107341.25</v>
      </c>
      <c r="EK4" s="38">
        <f t="shared" si="2"/>
        <v>111132674</v>
      </c>
      <c r="EL4" s="38">
        <f t="shared" si="2"/>
        <v>72702718</v>
      </c>
      <c r="EM4" s="38">
        <f t="shared" si="2"/>
        <v>710032163</v>
      </c>
      <c r="EN4" s="38">
        <f t="shared" si="2"/>
        <v>172653831</v>
      </c>
      <c r="EO4" s="38">
        <f t="shared" si="2"/>
        <v>1131649576</v>
      </c>
      <c r="EP4" s="38">
        <f t="shared" si="2"/>
        <v>246237783</v>
      </c>
      <c r="EQ4" s="38">
        <f t="shared" si="2"/>
        <v>101785302.5</v>
      </c>
      <c r="ER4" s="38">
        <f t="shared" si="2"/>
        <v>1496404679</v>
      </c>
      <c r="ES4" s="38">
        <f t="shared" si="2"/>
        <v>1577450718</v>
      </c>
      <c r="ET4" s="38">
        <f t="shared" si="2"/>
        <v>39410533</v>
      </c>
      <c r="EU4" s="38">
        <f t="shared" si="2"/>
        <v>32889950</v>
      </c>
      <c r="EV4" s="38">
        <f t="shared" si="2"/>
        <v>171524662</v>
      </c>
      <c r="EW4" s="38">
        <f t="shared" si="2"/>
        <v>193407549</v>
      </c>
      <c r="EX4" s="38">
        <f t="shared" si="2"/>
        <v>3669550</v>
      </c>
      <c r="EY4" s="38">
        <f t="shared" si="2"/>
        <v>12777345</v>
      </c>
      <c r="EZ4" s="38">
        <f t="shared" si="2"/>
        <v>1326949985</v>
      </c>
      <c r="FA4" s="38">
        <f t="shared" si="2"/>
        <v>748412825</v>
      </c>
      <c r="FB4" s="38">
        <f t="shared" si="2"/>
        <v>0</v>
      </c>
      <c r="FC4" s="38">
        <f t="shared" si="2"/>
        <v>11286363</v>
      </c>
      <c r="FD4" s="38">
        <f t="shared" si="2"/>
        <v>1394479930</v>
      </c>
      <c r="FE4" s="38">
        <f t="shared" si="2"/>
        <v>257557512</v>
      </c>
      <c r="FF4" s="38">
        <f t="shared" si="2"/>
        <v>511426255</v>
      </c>
      <c r="FG4" s="38">
        <f t="shared" si="2"/>
        <v>103952947</v>
      </c>
      <c r="FH4" s="38">
        <f t="shared" si="2"/>
        <v>0</v>
      </c>
      <c r="FI4" s="38">
        <f t="shared" si="2"/>
        <v>1468311442</v>
      </c>
      <c r="FJ4" s="38">
        <f t="shared" si="2"/>
        <v>0</v>
      </c>
      <c r="FK4" s="38">
        <f t="shared" si="2"/>
        <v>47668730</v>
      </c>
      <c r="FL4" s="38">
        <f t="shared" si="2"/>
        <v>420110669</v>
      </c>
      <c r="FM4" s="38">
        <f t="shared" si="2"/>
        <v>0</v>
      </c>
      <c r="FN4" s="38">
        <f t="shared" si="2"/>
        <v>5200000</v>
      </c>
      <c r="FO4" s="38">
        <f t="shared" si="2"/>
        <v>30927207</v>
      </c>
      <c r="FP4" s="38">
        <f t="shared" si="2"/>
        <v>0</v>
      </c>
      <c r="FQ4" s="38">
        <f t="shared" si="2"/>
        <v>0</v>
      </c>
      <c r="FR4" s="38">
        <f t="shared" si="2"/>
        <v>0</v>
      </c>
      <c r="FS4" s="38">
        <f t="shared" si="2"/>
        <v>476485109</v>
      </c>
      <c r="FT4" s="38">
        <f t="shared" si="2"/>
        <v>0</v>
      </c>
      <c r="FU4" s="38">
        <f t="shared" si="2"/>
        <v>2906810871</v>
      </c>
      <c r="FV4" s="38">
        <f t="shared" si="2"/>
        <v>23550000</v>
      </c>
      <c r="FW4" s="38">
        <f t="shared" si="2"/>
        <v>253861429</v>
      </c>
      <c r="FX4" s="38">
        <f t="shared" si="2"/>
        <v>0</v>
      </c>
      <c r="FY4" s="38">
        <f t="shared" si="2"/>
        <v>0</v>
      </c>
      <c r="FZ4" s="38">
        <f t="shared" si="2"/>
        <v>288197296</v>
      </c>
      <c r="GA4" s="38">
        <f t="shared" si="2"/>
        <v>0</v>
      </c>
      <c r="GB4" s="38">
        <f t="shared" si="2"/>
        <v>0</v>
      </c>
      <c r="GC4" s="38">
        <f t="shared" si="2"/>
        <v>0</v>
      </c>
      <c r="GD4" s="38">
        <f t="shared" si="2"/>
        <v>3290000</v>
      </c>
      <c r="GE4" s="38">
        <f t="shared" si="2"/>
        <v>0</v>
      </c>
      <c r="GF4" s="38">
        <f t="shared" si="2"/>
        <v>0</v>
      </c>
      <c r="GG4" s="38">
        <f t="shared" si="2"/>
        <v>214119291</v>
      </c>
      <c r="GH4" s="38">
        <f t="shared" si="2"/>
        <v>619015366</v>
      </c>
      <c r="GI4" s="38">
        <f t="shared" si="2"/>
        <v>0</v>
      </c>
      <c r="GJ4" s="38">
        <f t="shared" si="2"/>
        <v>12561868</v>
      </c>
      <c r="GK4" s="38">
        <f t="shared" si="2"/>
        <v>0</v>
      </c>
      <c r="GL4" s="38">
        <f t="shared" si="2"/>
        <v>270428072</v>
      </c>
      <c r="GM4" s="38">
        <f t="shared" si="2"/>
        <v>0</v>
      </c>
      <c r="GN4" s="38">
        <f t="shared" si="2"/>
        <v>32109940</v>
      </c>
      <c r="GO4" s="38">
        <f t="shared" ref="GO4:IU4" si="3">SUM(GO8, GO12, GO18, GO25)</f>
        <v>30821073</v>
      </c>
      <c r="GP4" s="38">
        <f t="shared" si="3"/>
        <v>0</v>
      </c>
      <c r="GQ4" s="38">
        <f t="shared" si="3"/>
        <v>3180927160</v>
      </c>
      <c r="GR4" s="38">
        <f t="shared" si="3"/>
        <v>385055000</v>
      </c>
      <c r="GS4" s="38">
        <f t="shared" si="3"/>
        <v>31054734</v>
      </c>
      <c r="GT4" s="38">
        <f t="shared" si="3"/>
        <v>148306175</v>
      </c>
      <c r="GU4" s="38">
        <f t="shared" si="3"/>
        <v>1255680</v>
      </c>
      <c r="GV4" s="38">
        <f t="shared" si="3"/>
        <v>169262300</v>
      </c>
      <c r="GW4" s="38">
        <f t="shared" si="3"/>
        <v>1153956994</v>
      </c>
      <c r="GX4" s="38">
        <f t="shared" si="3"/>
        <v>435814264</v>
      </c>
      <c r="GY4" s="38">
        <f t="shared" si="3"/>
        <v>41788684</v>
      </c>
      <c r="GZ4" s="38">
        <f t="shared" si="3"/>
        <v>162049</v>
      </c>
      <c r="HA4" s="38">
        <f t="shared" si="3"/>
        <v>171011057</v>
      </c>
      <c r="HB4" s="38">
        <f t="shared" si="3"/>
        <v>107802231</v>
      </c>
      <c r="HC4" s="38">
        <f t="shared" si="3"/>
        <v>1467706846</v>
      </c>
      <c r="HD4" s="38">
        <f t="shared" si="3"/>
        <v>32066000</v>
      </c>
      <c r="HE4" s="38">
        <f t="shared" si="3"/>
        <v>540273059</v>
      </c>
      <c r="HF4" s="38">
        <f t="shared" si="3"/>
        <v>6640980</v>
      </c>
      <c r="HG4" s="38">
        <f t="shared" si="3"/>
        <v>1275754492</v>
      </c>
      <c r="HH4" s="38">
        <f t="shared" si="3"/>
        <v>55621661</v>
      </c>
      <c r="HI4" s="38">
        <f t="shared" si="3"/>
        <v>0</v>
      </c>
      <c r="HJ4" s="38">
        <f t="shared" si="3"/>
        <v>9013992</v>
      </c>
      <c r="HK4" s="38">
        <f t="shared" si="3"/>
        <v>185205003</v>
      </c>
      <c r="HL4" s="38">
        <f t="shared" si="3"/>
        <v>852404683</v>
      </c>
      <c r="HM4" s="38">
        <f t="shared" si="3"/>
        <v>642308876</v>
      </c>
      <c r="HN4" s="38">
        <f t="shared" si="3"/>
        <v>89454640</v>
      </c>
      <c r="HO4" s="38">
        <f t="shared" si="3"/>
        <v>361507615</v>
      </c>
      <c r="HP4" s="38">
        <f t="shared" si="3"/>
        <v>233415623</v>
      </c>
      <c r="HQ4" s="38">
        <f t="shared" si="3"/>
        <v>402365658.5</v>
      </c>
      <c r="HR4" s="38">
        <f t="shared" si="3"/>
        <v>402583622</v>
      </c>
      <c r="HS4" s="38">
        <f t="shared" si="3"/>
        <v>255694741.25</v>
      </c>
      <c r="HT4" s="38">
        <f t="shared" si="3"/>
        <v>48076716</v>
      </c>
      <c r="HU4" s="38">
        <f t="shared" si="3"/>
        <v>33766500</v>
      </c>
      <c r="HV4" s="38">
        <f t="shared" si="3"/>
        <v>51674483</v>
      </c>
      <c r="HW4" s="38">
        <f t="shared" si="3"/>
        <v>30018671</v>
      </c>
      <c r="HX4" s="38">
        <f t="shared" si="3"/>
        <v>0</v>
      </c>
      <c r="HY4" s="38">
        <f t="shared" si="3"/>
        <v>31224500</v>
      </c>
      <c r="HZ4" s="38">
        <f t="shared" si="3"/>
        <v>0</v>
      </c>
      <c r="IA4" s="38">
        <f t="shared" si="3"/>
        <v>36296999</v>
      </c>
      <c r="IB4" s="38">
        <f t="shared" si="3"/>
        <v>88847612</v>
      </c>
      <c r="IC4" s="38">
        <f t="shared" si="3"/>
        <v>311224605</v>
      </c>
      <c r="ID4" s="38">
        <f t="shared" si="3"/>
        <v>75822230</v>
      </c>
      <c r="IE4" s="38">
        <f t="shared" si="3"/>
        <v>44342876</v>
      </c>
      <c r="IF4" s="38">
        <f t="shared" si="3"/>
        <v>0</v>
      </c>
      <c r="IG4" s="38">
        <f t="shared" si="3"/>
        <v>29333201</v>
      </c>
      <c r="IH4" s="38">
        <f t="shared" si="3"/>
        <v>16735590</v>
      </c>
      <c r="II4" s="38">
        <f t="shared" si="3"/>
        <v>1184864082</v>
      </c>
      <c r="IJ4" s="38">
        <f t="shared" si="3"/>
        <v>42218425</v>
      </c>
      <c r="IK4" s="38">
        <f t="shared" si="3"/>
        <v>139373946</v>
      </c>
      <c r="IL4" s="38">
        <f t="shared" si="3"/>
        <v>105786297</v>
      </c>
      <c r="IM4" s="38">
        <f t="shared" si="3"/>
        <v>35664877</v>
      </c>
      <c r="IN4" s="38">
        <f t="shared" si="3"/>
        <v>316479865</v>
      </c>
      <c r="IO4" s="38">
        <f t="shared" si="3"/>
        <v>33660512</v>
      </c>
      <c r="IP4" s="38">
        <f t="shared" si="3"/>
        <v>97139960</v>
      </c>
      <c r="IQ4" s="38">
        <f t="shared" si="3"/>
        <v>139271038</v>
      </c>
      <c r="IR4" s="38">
        <f t="shared" si="3"/>
        <v>67844348</v>
      </c>
      <c r="IS4" s="38">
        <f t="shared" si="3"/>
        <v>129166787</v>
      </c>
      <c r="IT4" s="38">
        <f t="shared" si="3"/>
        <v>1029289460</v>
      </c>
      <c r="IU4" s="38">
        <f t="shared" si="3"/>
        <v>211899137</v>
      </c>
      <c r="IV4" s="38">
        <f t="shared" ref="IV4:JO4" si="4">SUM(IV8, IV12, IV18, IV25)</f>
        <v>1565217712</v>
      </c>
      <c r="IW4" s="38">
        <f t="shared" si="4"/>
        <v>366678009</v>
      </c>
      <c r="IX4" s="38">
        <f t="shared" si="4"/>
        <v>12864180</v>
      </c>
      <c r="IY4" s="38">
        <f t="shared" si="4"/>
        <v>33907396</v>
      </c>
      <c r="IZ4" s="38">
        <f t="shared" si="4"/>
        <v>0</v>
      </c>
      <c r="JA4" s="38">
        <f t="shared" si="4"/>
        <v>111981532</v>
      </c>
      <c r="JB4" s="38">
        <f t="shared" si="4"/>
        <v>239840910</v>
      </c>
      <c r="JC4" s="38">
        <f t="shared" si="4"/>
        <v>28055181</v>
      </c>
      <c r="JD4" s="38">
        <f t="shared" si="4"/>
        <v>0</v>
      </c>
      <c r="JE4" s="38">
        <f t="shared" si="4"/>
        <v>128431010</v>
      </c>
      <c r="JF4" s="38">
        <f t="shared" si="4"/>
        <v>3975033</v>
      </c>
      <c r="JG4" s="38">
        <f t="shared" si="4"/>
        <v>351035210</v>
      </c>
      <c r="JH4" s="38">
        <f t="shared" si="4"/>
        <v>28290000</v>
      </c>
      <c r="JI4" s="38">
        <f t="shared" si="4"/>
        <v>0</v>
      </c>
      <c r="JJ4" s="38">
        <f t="shared" si="4"/>
        <v>1909117</v>
      </c>
      <c r="JK4" s="38">
        <f t="shared" si="4"/>
        <v>29302808</v>
      </c>
      <c r="JL4" s="38">
        <f t="shared" si="4"/>
        <v>8974028</v>
      </c>
      <c r="JM4" s="38">
        <f t="shared" si="4"/>
        <v>779619676</v>
      </c>
      <c r="JN4" s="38">
        <f t="shared" si="4"/>
        <v>8228250</v>
      </c>
      <c r="JO4" s="38">
        <f t="shared" si="4"/>
        <v>13502888</v>
      </c>
    </row>
    <row r="5" spans="1:275" ht="17.25" customHeight="1">
      <c r="A5" s="103"/>
      <c r="B5" s="24" t="s">
        <v>111</v>
      </c>
      <c r="C5" s="23" t="s">
        <v>197</v>
      </c>
      <c r="D5" s="28">
        <v>2</v>
      </c>
      <c r="E5" s="28">
        <v>2</v>
      </c>
      <c r="F5" s="28">
        <v>2</v>
      </c>
      <c r="G5" s="28">
        <v>2</v>
      </c>
      <c r="H5" s="28" t="s">
        <v>148</v>
      </c>
      <c r="I5" s="28">
        <v>2</v>
      </c>
      <c r="J5" s="28">
        <v>2</v>
      </c>
      <c r="K5" s="28" t="s">
        <v>110</v>
      </c>
      <c r="L5" s="28">
        <v>2</v>
      </c>
      <c r="M5" s="28" t="s">
        <v>110</v>
      </c>
      <c r="N5" s="28" t="s">
        <v>110</v>
      </c>
      <c r="O5" s="28">
        <v>2</v>
      </c>
      <c r="P5" s="28">
        <v>2</v>
      </c>
      <c r="Q5" s="28">
        <v>2</v>
      </c>
      <c r="R5" s="28">
        <v>2</v>
      </c>
      <c r="S5" s="28">
        <v>1</v>
      </c>
      <c r="T5" s="28">
        <v>2</v>
      </c>
      <c r="U5" s="28" t="s">
        <v>110</v>
      </c>
      <c r="V5" s="28" t="s">
        <v>110</v>
      </c>
      <c r="W5" s="28" t="s">
        <v>110</v>
      </c>
      <c r="X5" s="28">
        <v>2</v>
      </c>
      <c r="Y5" s="28">
        <v>2</v>
      </c>
      <c r="Z5" s="28">
        <v>2</v>
      </c>
      <c r="AA5" s="28">
        <v>2</v>
      </c>
      <c r="AB5" s="28">
        <v>2</v>
      </c>
      <c r="AC5" s="28">
        <v>2</v>
      </c>
      <c r="AD5" s="28">
        <v>2</v>
      </c>
      <c r="AE5" s="28">
        <v>2</v>
      </c>
      <c r="AF5" s="28">
        <v>2</v>
      </c>
      <c r="AG5" s="28" t="s">
        <v>110</v>
      </c>
      <c r="AH5" s="28">
        <v>2</v>
      </c>
      <c r="AI5" s="28">
        <v>2</v>
      </c>
      <c r="AJ5" s="28">
        <v>2</v>
      </c>
      <c r="AK5" s="28">
        <v>2</v>
      </c>
      <c r="AL5" s="28">
        <v>2</v>
      </c>
      <c r="AM5" s="28">
        <v>2</v>
      </c>
      <c r="AN5" s="28" t="s">
        <v>128</v>
      </c>
      <c r="AO5" s="28">
        <v>2</v>
      </c>
      <c r="AP5" s="28">
        <v>2</v>
      </c>
      <c r="AQ5" s="28">
        <v>2</v>
      </c>
      <c r="AR5" s="28" t="s">
        <v>110</v>
      </c>
      <c r="AS5" s="28">
        <v>2</v>
      </c>
      <c r="AT5" s="28">
        <v>2</v>
      </c>
      <c r="AU5" s="28" t="s">
        <v>110</v>
      </c>
      <c r="AV5" s="28">
        <v>2</v>
      </c>
      <c r="AW5" s="28">
        <v>2</v>
      </c>
      <c r="AX5" s="28">
        <v>2</v>
      </c>
      <c r="AY5" s="28" t="s">
        <v>128</v>
      </c>
      <c r="AZ5" s="28">
        <v>2</v>
      </c>
      <c r="BA5" s="28">
        <v>2</v>
      </c>
      <c r="BB5" s="28">
        <v>2</v>
      </c>
      <c r="BC5" s="28">
        <v>2</v>
      </c>
      <c r="BD5" s="28" t="s">
        <v>128</v>
      </c>
      <c r="BE5" s="28" t="s">
        <v>148</v>
      </c>
      <c r="BF5" s="28">
        <v>1</v>
      </c>
      <c r="BG5" s="28" t="s">
        <v>110</v>
      </c>
      <c r="BH5" s="28">
        <v>2</v>
      </c>
      <c r="BI5" s="28">
        <v>2</v>
      </c>
      <c r="BJ5" s="28">
        <v>2</v>
      </c>
      <c r="BK5" s="28">
        <v>2</v>
      </c>
      <c r="BL5" s="28">
        <v>2</v>
      </c>
      <c r="BM5" s="28">
        <v>1</v>
      </c>
      <c r="BN5" s="28">
        <v>2</v>
      </c>
      <c r="BO5" s="28">
        <v>2</v>
      </c>
      <c r="BP5" s="28">
        <v>2</v>
      </c>
      <c r="BQ5" s="28" t="s">
        <v>110</v>
      </c>
      <c r="BR5" s="28" t="s">
        <v>128</v>
      </c>
      <c r="BS5" s="28">
        <v>1</v>
      </c>
      <c r="BT5" s="28">
        <v>2</v>
      </c>
      <c r="BU5" s="28" t="s">
        <v>148</v>
      </c>
      <c r="BV5" s="28">
        <v>2</v>
      </c>
      <c r="BW5" s="28">
        <v>2</v>
      </c>
      <c r="BX5" s="28">
        <v>2</v>
      </c>
      <c r="BY5" s="28">
        <v>2</v>
      </c>
      <c r="BZ5" s="28">
        <v>2</v>
      </c>
      <c r="CA5" s="28">
        <v>2</v>
      </c>
      <c r="CB5" s="28">
        <v>2</v>
      </c>
      <c r="CC5" s="28">
        <v>1</v>
      </c>
      <c r="CD5" s="28">
        <v>2</v>
      </c>
      <c r="CE5" s="28">
        <v>2</v>
      </c>
      <c r="CF5" s="28">
        <v>2</v>
      </c>
      <c r="CG5" s="28">
        <v>2</v>
      </c>
      <c r="CH5" s="28">
        <v>2</v>
      </c>
      <c r="CI5" s="28">
        <v>1</v>
      </c>
      <c r="CJ5" s="28" t="s">
        <v>148</v>
      </c>
      <c r="CK5" s="28">
        <v>2</v>
      </c>
      <c r="CL5" s="28">
        <v>2</v>
      </c>
      <c r="CM5" s="28">
        <v>2</v>
      </c>
      <c r="CN5" s="28">
        <v>2</v>
      </c>
      <c r="CO5" s="28">
        <v>2</v>
      </c>
      <c r="CP5" s="28">
        <v>2</v>
      </c>
      <c r="CQ5" s="28">
        <v>2</v>
      </c>
      <c r="CR5" s="28" t="s">
        <v>110</v>
      </c>
      <c r="CS5" s="28">
        <v>2</v>
      </c>
      <c r="CT5" s="28" t="s">
        <v>110</v>
      </c>
      <c r="CU5" s="28">
        <v>2</v>
      </c>
      <c r="CV5" s="28">
        <v>2</v>
      </c>
      <c r="CW5" s="28">
        <v>2</v>
      </c>
      <c r="CX5" s="28">
        <v>1</v>
      </c>
      <c r="CY5" s="28">
        <v>2</v>
      </c>
      <c r="CZ5" s="28" t="s">
        <v>110</v>
      </c>
      <c r="DA5" s="28">
        <v>2</v>
      </c>
      <c r="DB5" s="28">
        <v>2</v>
      </c>
      <c r="DC5" s="28">
        <v>2</v>
      </c>
      <c r="DD5" s="28">
        <v>2</v>
      </c>
      <c r="DE5" s="28">
        <v>2</v>
      </c>
      <c r="DF5" s="28">
        <v>2</v>
      </c>
      <c r="DG5" s="28">
        <v>2</v>
      </c>
      <c r="DH5" s="28">
        <v>1</v>
      </c>
      <c r="DI5" s="28">
        <v>2</v>
      </c>
      <c r="DJ5" s="28">
        <v>2</v>
      </c>
      <c r="DK5" s="28">
        <v>2</v>
      </c>
      <c r="DL5" s="28">
        <v>2</v>
      </c>
      <c r="DM5" s="28">
        <v>2</v>
      </c>
      <c r="DN5" s="28">
        <v>2</v>
      </c>
      <c r="DO5" s="28">
        <v>2</v>
      </c>
      <c r="DP5" s="28">
        <v>2</v>
      </c>
      <c r="DQ5" s="28">
        <v>2</v>
      </c>
      <c r="DR5" s="28">
        <v>2</v>
      </c>
      <c r="DS5" s="28">
        <v>2</v>
      </c>
      <c r="DT5" s="28">
        <v>2</v>
      </c>
      <c r="DU5" s="28">
        <v>2</v>
      </c>
      <c r="DV5" s="28">
        <v>2</v>
      </c>
      <c r="DW5" s="28">
        <v>2</v>
      </c>
      <c r="DX5" s="28">
        <v>1</v>
      </c>
      <c r="DY5" s="28">
        <v>1</v>
      </c>
      <c r="DZ5" s="28">
        <v>2</v>
      </c>
      <c r="EA5" s="28">
        <v>2</v>
      </c>
      <c r="EB5" s="28">
        <v>2</v>
      </c>
      <c r="EC5" s="28">
        <v>1</v>
      </c>
      <c r="ED5" s="28">
        <v>2</v>
      </c>
      <c r="EE5" s="28">
        <v>2</v>
      </c>
      <c r="EF5" s="28">
        <v>2</v>
      </c>
      <c r="EG5" s="28">
        <v>2</v>
      </c>
      <c r="EH5" s="28">
        <v>2</v>
      </c>
      <c r="EI5" s="28">
        <v>2</v>
      </c>
      <c r="EJ5" s="28">
        <v>2</v>
      </c>
      <c r="EK5" s="28">
        <v>2</v>
      </c>
      <c r="EL5" s="28">
        <v>1</v>
      </c>
      <c r="EM5" s="28">
        <v>2</v>
      </c>
      <c r="EN5" s="28">
        <v>2</v>
      </c>
      <c r="EO5" s="28">
        <v>2</v>
      </c>
      <c r="EP5" s="28">
        <v>2</v>
      </c>
      <c r="EQ5" s="28">
        <v>2</v>
      </c>
      <c r="ER5" s="28">
        <v>2</v>
      </c>
      <c r="ES5" s="28">
        <v>2</v>
      </c>
      <c r="ET5" s="28">
        <v>2</v>
      </c>
      <c r="EU5" s="28">
        <v>2</v>
      </c>
      <c r="EV5" s="28">
        <v>2</v>
      </c>
      <c r="EW5" s="28">
        <v>2</v>
      </c>
      <c r="EX5" s="28">
        <v>2</v>
      </c>
      <c r="EY5" s="28">
        <v>2</v>
      </c>
      <c r="EZ5" s="28">
        <v>2</v>
      </c>
      <c r="FA5" s="28">
        <v>2</v>
      </c>
      <c r="FB5" s="28" t="s">
        <v>148</v>
      </c>
      <c r="FC5" s="28">
        <v>2</v>
      </c>
      <c r="FD5" s="28">
        <v>2</v>
      </c>
      <c r="FE5" s="28">
        <v>2</v>
      </c>
      <c r="FF5" s="28">
        <v>2</v>
      </c>
      <c r="FG5" s="28">
        <v>2</v>
      </c>
      <c r="FH5" s="28" t="s">
        <v>110</v>
      </c>
      <c r="FI5" s="28">
        <v>2</v>
      </c>
      <c r="FJ5" s="28" t="s">
        <v>110</v>
      </c>
      <c r="FK5" s="28">
        <v>2</v>
      </c>
      <c r="FL5" s="28">
        <v>2</v>
      </c>
      <c r="FM5" s="28" t="s">
        <v>148</v>
      </c>
      <c r="FN5" s="28">
        <v>2</v>
      </c>
      <c r="FO5" s="28">
        <v>2</v>
      </c>
      <c r="FP5" s="28" t="s">
        <v>110</v>
      </c>
      <c r="FQ5" s="28">
        <v>2</v>
      </c>
      <c r="FR5" s="28">
        <v>2</v>
      </c>
      <c r="FS5" s="28">
        <v>2</v>
      </c>
      <c r="FT5" s="28" t="s">
        <v>148</v>
      </c>
      <c r="FU5" s="28">
        <v>1</v>
      </c>
      <c r="FV5" s="28">
        <v>1</v>
      </c>
      <c r="FW5" s="28">
        <v>2</v>
      </c>
      <c r="FX5" s="28">
        <v>2</v>
      </c>
      <c r="FY5" s="28">
        <v>2</v>
      </c>
      <c r="FZ5" s="28">
        <v>2</v>
      </c>
      <c r="GA5" s="28" t="s">
        <v>128</v>
      </c>
      <c r="GB5" s="28">
        <v>2</v>
      </c>
      <c r="GC5" s="28">
        <v>2</v>
      </c>
      <c r="GD5" s="28">
        <v>2</v>
      </c>
      <c r="GE5" s="28" t="s">
        <v>110</v>
      </c>
      <c r="GF5" s="28" t="s">
        <v>110</v>
      </c>
      <c r="GG5" s="28">
        <v>2</v>
      </c>
      <c r="GH5" s="28">
        <v>1</v>
      </c>
      <c r="GI5" s="28" t="s">
        <v>110</v>
      </c>
      <c r="GJ5" s="28">
        <v>2</v>
      </c>
      <c r="GK5" s="28" t="s">
        <v>110</v>
      </c>
      <c r="GL5" s="28">
        <v>2</v>
      </c>
      <c r="GM5" s="28" t="s">
        <v>110</v>
      </c>
      <c r="GN5" s="28">
        <v>2</v>
      </c>
      <c r="GO5" s="28">
        <v>2</v>
      </c>
      <c r="GP5" s="28"/>
      <c r="GQ5" s="28">
        <v>2</v>
      </c>
      <c r="GR5" s="28">
        <v>2</v>
      </c>
      <c r="GS5" s="28">
        <v>2</v>
      </c>
      <c r="GT5" s="28">
        <v>2</v>
      </c>
      <c r="GU5" s="28">
        <v>2</v>
      </c>
      <c r="GV5" s="28">
        <v>2</v>
      </c>
      <c r="GW5" s="28">
        <v>2</v>
      </c>
      <c r="GX5" s="28">
        <v>2</v>
      </c>
      <c r="GY5" s="28">
        <v>2</v>
      </c>
      <c r="GZ5" s="28">
        <v>1</v>
      </c>
      <c r="HA5" s="28">
        <v>2</v>
      </c>
      <c r="HB5" s="28">
        <v>2</v>
      </c>
      <c r="HC5" s="28">
        <v>2</v>
      </c>
      <c r="HD5" s="28">
        <v>2</v>
      </c>
      <c r="HE5" s="28">
        <v>2</v>
      </c>
      <c r="HF5" s="28">
        <v>2</v>
      </c>
      <c r="HG5" s="28">
        <v>2</v>
      </c>
      <c r="HH5" s="28">
        <v>2</v>
      </c>
      <c r="HI5" s="28"/>
      <c r="HJ5" s="28">
        <v>2</v>
      </c>
      <c r="HK5" s="28">
        <v>2</v>
      </c>
      <c r="HL5" s="28">
        <v>2</v>
      </c>
      <c r="HM5" s="28">
        <v>2</v>
      </c>
      <c r="HN5" s="28">
        <v>2</v>
      </c>
      <c r="HO5" s="28">
        <v>2</v>
      </c>
      <c r="HP5" s="28">
        <v>2</v>
      </c>
      <c r="HQ5" s="28">
        <v>2</v>
      </c>
      <c r="HR5" s="28">
        <v>2</v>
      </c>
      <c r="HS5" s="28">
        <v>2</v>
      </c>
      <c r="HT5" s="28">
        <v>2</v>
      </c>
      <c r="HU5" s="28">
        <v>2</v>
      </c>
      <c r="HV5" s="28">
        <v>2</v>
      </c>
      <c r="HW5" s="28">
        <v>2</v>
      </c>
      <c r="HX5" s="28"/>
      <c r="HY5" s="28">
        <v>2</v>
      </c>
      <c r="HZ5" s="28"/>
      <c r="IA5" s="28">
        <v>2</v>
      </c>
      <c r="IB5" s="28">
        <v>2</v>
      </c>
      <c r="IC5" s="28">
        <v>2</v>
      </c>
      <c r="ID5" s="28">
        <v>2</v>
      </c>
      <c r="IE5" s="28">
        <v>2</v>
      </c>
      <c r="IF5" s="28"/>
      <c r="IG5" s="28">
        <v>1</v>
      </c>
      <c r="IH5" s="28">
        <v>1</v>
      </c>
      <c r="II5" s="28">
        <v>1</v>
      </c>
      <c r="IJ5" s="28">
        <v>2</v>
      </c>
      <c r="IK5" s="28">
        <v>2</v>
      </c>
      <c r="IL5" s="28">
        <v>2</v>
      </c>
      <c r="IM5" s="28">
        <v>2</v>
      </c>
      <c r="IN5" s="28">
        <v>2</v>
      </c>
      <c r="IO5" s="28">
        <v>2</v>
      </c>
      <c r="IP5" s="28">
        <v>2</v>
      </c>
      <c r="IQ5" s="28">
        <v>2</v>
      </c>
      <c r="IR5" s="28">
        <v>2</v>
      </c>
      <c r="IS5" s="28">
        <v>2</v>
      </c>
      <c r="IT5" s="28">
        <v>1</v>
      </c>
      <c r="IU5" s="28">
        <v>2</v>
      </c>
      <c r="IV5" s="28">
        <v>2</v>
      </c>
      <c r="IW5" s="28">
        <v>2</v>
      </c>
      <c r="IX5" s="28">
        <v>2</v>
      </c>
      <c r="IY5" s="28">
        <v>2</v>
      </c>
      <c r="IZ5" s="28">
        <v>2</v>
      </c>
      <c r="JA5" s="28">
        <v>2</v>
      </c>
      <c r="JB5" s="28">
        <v>2</v>
      </c>
      <c r="JC5" s="28">
        <v>2</v>
      </c>
      <c r="JD5" s="28">
        <v>2</v>
      </c>
      <c r="JE5" s="28">
        <v>2</v>
      </c>
      <c r="JF5" s="28">
        <v>2</v>
      </c>
      <c r="JG5" s="28">
        <v>2</v>
      </c>
      <c r="JH5" s="28">
        <v>2</v>
      </c>
      <c r="JI5" s="28">
        <v>2</v>
      </c>
      <c r="JJ5" s="28">
        <v>2</v>
      </c>
      <c r="JK5" s="28">
        <v>2</v>
      </c>
      <c r="JL5" s="28">
        <v>2</v>
      </c>
      <c r="JM5" s="28">
        <v>2</v>
      </c>
      <c r="JN5" s="28">
        <v>2</v>
      </c>
      <c r="JO5" s="28">
        <v>2</v>
      </c>
    </row>
    <row r="6" spans="1:275" ht="17.25" customHeight="1">
      <c r="A6" s="103"/>
      <c r="B6" s="24" t="s">
        <v>113</v>
      </c>
      <c r="C6" s="21" t="s">
        <v>198</v>
      </c>
      <c r="D6" s="28"/>
      <c r="E6" s="28"/>
      <c r="F6" s="28"/>
      <c r="G6" s="28"/>
      <c r="H6" s="28" t="s">
        <v>148</v>
      </c>
      <c r="I6" s="28"/>
      <c r="J6" s="28"/>
      <c r="K6" s="28" t="s">
        <v>110</v>
      </c>
      <c r="L6" s="28"/>
      <c r="M6" s="28" t="s">
        <v>110</v>
      </c>
      <c r="N6" s="28" t="s">
        <v>110</v>
      </c>
      <c r="O6" s="28"/>
      <c r="P6" s="28"/>
      <c r="Q6" s="28"/>
      <c r="R6" s="28"/>
      <c r="S6" s="28"/>
      <c r="T6" s="28"/>
      <c r="U6" s="28" t="s">
        <v>110</v>
      </c>
      <c r="V6" s="28" t="s">
        <v>110</v>
      </c>
      <c r="W6" s="28" t="s">
        <v>110</v>
      </c>
      <c r="X6" s="28"/>
      <c r="Y6" s="28"/>
      <c r="Z6" s="28"/>
      <c r="AA6" s="28"/>
      <c r="AB6" s="28"/>
      <c r="AC6" s="28"/>
      <c r="AD6" s="28"/>
      <c r="AE6" s="28"/>
      <c r="AF6" s="28"/>
      <c r="AG6" s="28" t="s">
        <v>110</v>
      </c>
      <c r="AH6" s="28"/>
      <c r="AI6" s="28"/>
      <c r="AJ6" s="28"/>
      <c r="AK6" s="28"/>
      <c r="AL6" s="28"/>
      <c r="AM6" s="28"/>
      <c r="AN6" s="28" t="s">
        <v>128</v>
      </c>
      <c r="AO6" s="28"/>
      <c r="AP6" s="28"/>
      <c r="AQ6" s="28"/>
      <c r="AR6" s="28" t="s">
        <v>110</v>
      </c>
      <c r="AS6" s="28"/>
      <c r="AT6" s="28"/>
      <c r="AU6" s="28" t="s">
        <v>110</v>
      </c>
      <c r="AV6" s="28"/>
      <c r="AW6" s="28"/>
      <c r="AX6" s="28"/>
      <c r="AY6" s="28" t="s">
        <v>128</v>
      </c>
      <c r="AZ6" s="28"/>
      <c r="BA6" s="28"/>
      <c r="BB6" s="28"/>
      <c r="BC6" s="28"/>
      <c r="BD6" s="28" t="s">
        <v>128</v>
      </c>
      <c r="BE6" s="28" t="s">
        <v>148</v>
      </c>
      <c r="BF6" s="28"/>
      <c r="BG6" s="28" t="s">
        <v>110</v>
      </c>
      <c r="BH6" s="28"/>
      <c r="BI6" s="28"/>
      <c r="BJ6" s="28"/>
      <c r="BK6" s="28"/>
      <c r="BL6" s="28"/>
      <c r="BM6" s="28"/>
      <c r="BN6" s="28"/>
      <c r="BO6" s="28"/>
      <c r="BP6" s="28"/>
      <c r="BQ6" s="28" t="s">
        <v>110</v>
      </c>
      <c r="BR6" s="28" t="s">
        <v>128</v>
      </c>
      <c r="BS6" s="28"/>
      <c r="BT6" s="28"/>
      <c r="BU6" s="28" t="s">
        <v>148</v>
      </c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 t="s">
        <v>148</v>
      </c>
      <c r="CK6" s="28"/>
      <c r="CL6" s="28"/>
      <c r="CM6" s="28"/>
      <c r="CN6" s="28"/>
      <c r="CO6" s="28"/>
      <c r="CP6" s="28"/>
      <c r="CQ6" s="28"/>
      <c r="CR6" s="28" t="s">
        <v>110</v>
      </c>
      <c r="CS6" s="28"/>
      <c r="CT6" s="28" t="s">
        <v>110</v>
      </c>
      <c r="CU6" s="28"/>
      <c r="CV6" s="28"/>
      <c r="CW6" s="28"/>
      <c r="CX6" s="28"/>
      <c r="CY6" s="28"/>
      <c r="CZ6" s="28" t="s">
        <v>110</v>
      </c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 t="s">
        <v>148</v>
      </c>
      <c r="FC6" s="28"/>
      <c r="FD6" s="28"/>
      <c r="FE6" s="28"/>
      <c r="FF6" s="28"/>
      <c r="FG6" s="28"/>
      <c r="FH6" s="28" t="s">
        <v>110</v>
      </c>
      <c r="FI6" s="28"/>
      <c r="FJ6" s="28" t="s">
        <v>110</v>
      </c>
      <c r="FK6" s="28"/>
      <c r="FL6" s="28"/>
      <c r="FM6" s="28" t="s">
        <v>148</v>
      </c>
      <c r="FN6" s="28"/>
      <c r="FO6" s="28"/>
      <c r="FP6" s="28" t="s">
        <v>110</v>
      </c>
      <c r="FQ6" s="28"/>
      <c r="FR6" s="28"/>
      <c r="FS6" s="28"/>
      <c r="FT6" s="28" t="s">
        <v>148</v>
      </c>
      <c r="FU6" s="28"/>
      <c r="FV6" s="28"/>
      <c r="FW6" s="28"/>
      <c r="FX6" s="28"/>
      <c r="FY6" s="28"/>
      <c r="FZ6" s="28"/>
      <c r="GA6" s="28" t="s">
        <v>128</v>
      </c>
      <c r="GB6" s="28"/>
      <c r="GC6" s="28"/>
      <c r="GD6" s="28"/>
      <c r="GE6" s="28" t="s">
        <v>110</v>
      </c>
      <c r="GF6" s="28" t="s">
        <v>110</v>
      </c>
      <c r="GG6" s="28"/>
      <c r="GH6" s="28"/>
      <c r="GI6" s="28" t="s">
        <v>110</v>
      </c>
      <c r="GJ6" s="28"/>
      <c r="GK6" s="28" t="s">
        <v>110</v>
      </c>
      <c r="GL6" s="28"/>
      <c r="GM6" s="28" t="s">
        <v>110</v>
      </c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</row>
    <row r="7" spans="1:275" ht="17.25" customHeight="1">
      <c r="A7" s="103"/>
      <c r="B7" s="24" t="s">
        <v>116</v>
      </c>
      <c r="C7" s="21" t="s">
        <v>199</v>
      </c>
      <c r="D7" s="28"/>
      <c r="E7" s="28"/>
      <c r="F7" s="28"/>
      <c r="G7" s="28"/>
      <c r="H7" s="28" t="s">
        <v>148</v>
      </c>
      <c r="I7" s="28"/>
      <c r="J7" s="28"/>
      <c r="K7" s="28" t="s">
        <v>110</v>
      </c>
      <c r="L7" s="28"/>
      <c r="M7" s="28" t="s">
        <v>110</v>
      </c>
      <c r="N7" s="28" t="s">
        <v>110</v>
      </c>
      <c r="O7" s="28"/>
      <c r="P7" s="28"/>
      <c r="Q7" s="28"/>
      <c r="R7" s="28"/>
      <c r="S7" s="28"/>
      <c r="T7" s="28"/>
      <c r="U7" s="28" t="s">
        <v>110</v>
      </c>
      <c r="V7" s="28" t="s">
        <v>110</v>
      </c>
      <c r="W7" s="28" t="s">
        <v>110</v>
      </c>
      <c r="X7" s="28"/>
      <c r="Y7" s="28"/>
      <c r="Z7" s="28"/>
      <c r="AA7" s="28"/>
      <c r="AB7" s="28"/>
      <c r="AC7" s="28"/>
      <c r="AD7" s="28"/>
      <c r="AE7" s="28"/>
      <c r="AF7" s="28"/>
      <c r="AG7" s="28" t="s">
        <v>110</v>
      </c>
      <c r="AH7" s="28"/>
      <c r="AI7" s="28"/>
      <c r="AJ7" s="28"/>
      <c r="AK7" s="28"/>
      <c r="AL7" s="28"/>
      <c r="AM7" s="28"/>
      <c r="AN7" s="28" t="s">
        <v>128</v>
      </c>
      <c r="AO7" s="28"/>
      <c r="AP7" s="28"/>
      <c r="AQ7" s="28"/>
      <c r="AR7" s="28" t="s">
        <v>110</v>
      </c>
      <c r="AS7" s="28"/>
      <c r="AT7" s="28"/>
      <c r="AU7" s="28" t="s">
        <v>110</v>
      </c>
      <c r="AV7" s="28"/>
      <c r="AW7" s="28"/>
      <c r="AX7" s="28"/>
      <c r="AY7" s="28" t="s">
        <v>128</v>
      </c>
      <c r="AZ7" s="28"/>
      <c r="BA7" s="28"/>
      <c r="BB7" s="28"/>
      <c r="BC7" s="28"/>
      <c r="BD7" s="28" t="s">
        <v>128</v>
      </c>
      <c r="BE7" s="28" t="s">
        <v>148</v>
      </c>
      <c r="BF7" s="28"/>
      <c r="BG7" s="28" t="s">
        <v>110</v>
      </c>
      <c r="BH7" s="28"/>
      <c r="BI7" s="28"/>
      <c r="BJ7" s="28"/>
      <c r="BK7" s="28"/>
      <c r="BL7" s="28"/>
      <c r="BM7" s="28"/>
      <c r="BN7" s="28"/>
      <c r="BO7" s="28"/>
      <c r="BP7" s="28"/>
      <c r="BQ7" s="28" t="s">
        <v>110</v>
      </c>
      <c r="BR7" s="28" t="s">
        <v>128</v>
      </c>
      <c r="BS7" s="28"/>
      <c r="BT7" s="28"/>
      <c r="BU7" s="28" t="s">
        <v>148</v>
      </c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 t="s">
        <v>148</v>
      </c>
      <c r="CK7" s="28"/>
      <c r="CL7" s="28"/>
      <c r="CM7" s="28"/>
      <c r="CN7" s="28"/>
      <c r="CO7" s="28"/>
      <c r="CP7" s="28"/>
      <c r="CQ7" s="28"/>
      <c r="CR7" s="28" t="s">
        <v>110</v>
      </c>
      <c r="CS7" s="28"/>
      <c r="CT7" s="28" t="s">
        <v>110</v>
      </c>
      <c r="CU7" s="28"/>
      <c r="CV7" s="28"/>
      <c r="CW7" s="28"/>
      <c r="CX7" s="28"/>
      <c r="CY7" s="28"/>
      <c r="CZ7" s="28" t="s">
        <v>110</v>
      </c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 t="s">
        <v>148</v>
      </c>
      <c r="FC7" s="28"/>
      <c r="FD7" s="28"/>
      <c r="FE7" s="28"/>
      <c r="FF7" s="28"/>
      <c r="FG7" s="28"/>
      <c r="FH7" s="28" t="s">
        <v>110</v>
      </c>
      <c r="FI7" s="28"/>
      <c r="FJ7" s="28" t="s">
        <v>110</v>
      </c>
      <c r="FK7" s="28"/>
      <c r="FL7" s="28"/>
      <c r="FM7" s="28" t="s">
        <v>148</v>
      </c>
      <c r="FN7" s="28"/>
      <c r="FO7" s="28"/>
      <c r="FP7" s="28" t="s">
        <v>110</v>
      </c>
      <c r="FQ7" s="28"/>
      <c r="FR7" s="28"/>
      <c r="FS7" s="28"/>
      <c r="FT7" s="28" t="s">
        <v>148</v>
      </c>
      <c r="FU7" s="28"/>
      <c r="FV7" s="28"/>
      <c r="FW7" s="28"/>
      <c r="FX7" s="28"/>
      <c r="FY7" s="28"/>
      <c r="FZ7" s="28"/>
      <c r="GA7" s="28" t="s">
        <v>128</v>
      </c>
      <c r="GB7" s="28"/>
      <c r="GC7" s="28"/>
      <c r="GD7" s="28"/>
      <c r="GE7" s="28" t="s">
        <v>110</v>
      </c>
      <c r="GF7" s="28" t="s">
        <v>110</v>
      </c>
      <c r="GG7" s="28"/>
      <c r="GH7" s="28"/>
      <c r="GI7" s="28" t="s">
        <v>110</v>
      </c>
      <c r="GJ7" s="28"/>
      <c r="GK7" s="28" t="s">
        <v>110</v>
      </c>
      <c r="GL7" s="28"/>
      <c r="GM7" s="28" t="s">
        <v>110</v>
      </c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</row>
    <row r="8" spans="1:275" ht="17.25" customHeight="1">
      <c r="A8" s="103"/>
      <c r="B8" s="24" t="s">
        <v>222</v>
      </c>
      <c r="C8" s="19" t="s">
        <v>123</v>
      </c>
      <c r="D8" s="28">
        <v>25950205</v>
      </c>
      <c r="E8" s="28" t="s">
        <v>200</v>
      </c>
      <c r="F8" s="28">
        <v>72776607</v>
      </c>
      <c r="G8" s="28">
        <v>48400000</v>
      </c>
      <c r="H8" s="28" t="s">
        <v>148</v>
      </c>
      <c r="I8" s="28" t="s">
        <v>200</v>
      </c>
      <c r="J8" s="28">
        <v>772132950</v>
      </c>
      <c r="K8" s="28" t="s">
        <v>110</v>
      </c>
      <c r="L8" s="28" t="s">
        <v>200</v>
      </c>
      <c r="M8" s="28" t="s">
        <v>110</v>
      </c>
      <c r="N8" s="28" t="s">
        <v>110</v>
      </c>
      <c r="O8" s="28">
        <v>167192279</v>
      </c>
      <c r="P8" s="28">
        <v>707530310</v>
      </c>
      <c r="Q8" s="28">
        <v>124238360</v>
      </c>
      <c r="R8" s="28">
        <v>32017</v>
      </c>
      <c r="S8" s="28">
        <v>18764920</v>
      </c>
      <c r="T8" s="28">
        <v>135508520</v>
      </c>
      <c r="U8" s="28" t="s">
        <v>110</v>
      </c>
      <c r="V8" s="28" t="s">
        <v>110</v>
      </c>
      <c r="W8" s="28" t="s">
        <v>110</v>
      </c>
      <c r="X8" s="28"/>
      <c r="Y8" s="28" t="s">
        <v>200</v>
      </c>
      <c r="Z8" s="28">
        <v>2649850</v>
      </c>
      <c r="AA8" s="28" t="s">
        <v>149</v>
      </c>
      <c r="AB8" s="28" t="s">
        <v>200</v>
      </c>
      <c r="AC8" s="28">
        <v>9600000</v>
      </c>
      <c r="AD8" s="28" t="s">
        <v>200</v>
      </c>
      <c r="AE8" s="28">
        <v>2915000</v>
      </c>
      <c r="AF8" s="28" t="s">
        <v>200</v>
      </c>
      <c r="AG8" s="28" t="s">
        <v>110</v>
      </c>
      <c r="AH8" s="28" t="s">
        <v>149</v>
      </c>
      <c r="AI8" s="28">
        <v>1260000</v>
      </c>
      <c r="AJ8" s="28" t="s">
        <v>200</v>
      </c>
      <c r="AK8" s="28" t="s">
        <v>200</v>
      </c>
      <c r="AL8" s="28" t="s">
        <v>200</v>
      </c>
      <c r="AM8" s="28" t="s">
        <v>200</v>
      </c>
      <c r="AN8" s="28" t="s">
        <v>128</v>
      </c>
      <c r="AO8" s="28">
        <v>15734300</v>
      </c>
      <c r="AP8" s="28">
        <v>228939767</v>
      </c>
      <c r="AQ8" s="28">
        <v>28250000</v>
      </c>
      <c r="AR8" s="28" t="s">
        <v>110</v>
      </c>
      <c r="AS8" s="28" t="s">
        <v>200</v>
      </c>
      <c r="AT8" s="28">
        <v>179917420</v>
      </c>
      <c r="AU8" s="28" t="s">
        <v>110</v>
      </c>
      <c r="AV8" s="28">
        <v>134974380</v>
      </c>
      <c r="AW8" s="28" t="s">
        <v>200</v>
      </c>
      <c r="AX8" s="28">
        <v>34380007</v>
      </c>
      <c r="AY8" s="28" t="s">
        <v>128</v>
      </c>
      <c r="AZ8" s="28" t="s">
        <v>200</v>
      </c>
      <c r="BA8" s="28" t="s">
        <v>200</v>
      </c>
      <c r="BB8" s="28" t="s">
        <v>200</v>
      </c>
      <c r="BC8" s="28">
        <v>686878499</v>
      </c>
      <c r="BD8" s="28" t="s">
        <v>128</v>
      </c>
      <c r="BE8" s="28" t="s">
        <v>148</v>
      </c>
      <c r="BF8" s="28" t="s">
        <v>200</v>
      </c>
      <c r="BG8" s="28" t="s">
        <v>110</v>
      </c>
      <c r="BH8" s="28">
        <v>15182696</v>
      </c>
      <c r="BI8" s="28">
        <v>9523138</v>
      </c>
      <c r="BJ8" s="28">
        <v>146542824</v>
      </c>
      <c r="BK8" s="28" t="s">
        <v>200</v>
      </c>
      <c r="BL8" s="28" t="s">
        <v>200</v>
      </c>
      <c r="BM8" s="28" t="s">
        <v>200</v>
      </c>
      <c r="BN8" s="28" t="s">
        <v>200</v>
      </c>
      <c r="BO8" s="28" t="s">
        <v>200</v>
      </c>
      <c r="BP8" s="28" t="s">
        <v>149</v>
      </c>
      <c r="BQ8" s="28" t="s">
        <v>110</v>
      </c>
      <c r="BR8" s="28" t="s">
        <v>128</v>
      </c>
      <c r="BS8" s="28" t="s">
        <v>200</v>
      </c>
      <c r="BT8" s="28" t="s">
        <v>200</v>
      </c>
      <c r="BU8" s="28" t="s">
        <v>148</v>
      </c>
      <c r="BV8" s="28">
        <v>32207232</v>
      </c>
      <c r="BW8" s="28">
        <v>38116300</v>
      </c>
      <c r="BX8" s="28">
        <v>6062305</v>
      </c>
      <c r="BY8" s="28">
        <v>18105418</v>
      </c>
      <c r="BZ8" s="28">
        <v>398584111</v>
      </c>
      <c r="CA8" s="28">
        <v>530047218</v>
      </c>
      <c r="CB8" s="28">
        <v>16475000</v>
      </c>
      <c r="CC8" s="28">
        <v>2500000</v>
      </c>
      <c r="CD8" s="28">
        <v>12375500</v>
      </c>
      <c r="CE8" s="28" t="s">
        <v>200</v>
      </c>
      <c r="CF8" s="28" t="s">
        <v>200</v>
      </c>
      <c r="CG8" s="28">
        <v>299084160</v>
      </c>
      <c r="CH8" s="28" t="s">
        <v>200</v>
      </c>
      <c r="CI8" s="28">
        <v>79039000</v>
      </c>
      <c r="CJ8" s="28" t="s">
        <v>148</v>
      </c>
      <c r="CK8" s="28" t="s">
        <v>200</v>
      </c>
      <c r="CL8" s="28" t="s">
        <v>200</v>
      </c>
      <c r="CM8" s="28">
        <v>169717625</v>
      </c>
      <c r="CN8" s="28">
        <v>49258230</v>
      </c>
      <c r="CO8" s="28">
        <v>33452500</v>
      </c>
      <c r="CP8" s="28">
        <v>631416432</v>
      </c>
      <c r="CQ8" s="28">
        <v>965375000</v>
      </c>
      <c r="CR8" s="28" t="s">
        <v>110</v>
      </c>
      <c r="CS8" s="28">
        <v>13456802</v>
      </c>
      <c r="CT8" s="28" t="s">
        <v>110</v>
      </c>
      <c r="CU8" s="28">
        <v>777923298</v>
      </c>
      <c r="CV8" s="28">
        <v>93518570</v>
      </c>
      <c r="CW8" s="28" t="s">
        <v>200</v>
      </c>
      <c r="CX8" s="28">
        <v>606479556</v>
      </c>
      <c r="CY8" s="28" t="s">
        <v>200</v>
      </c>
      <c r="CZ8" s="28" t="s">
        <v>110</v>
      </c>
      <c r="DA8" s="28">
        <v>590966845</v>
      </c>
      <c r="DB8" s="28" t="s">
        <v>149</v>
      </c>
      <c r="DC8" s="28" t="s">
        <v>149</v>
      </c>
      <c r="DD8" s="28" t="s">
        <v>200</v>
      </c>
      <c r="DE8" s="28" t="s">
        <v>200</v>
      </c>
      <c r="DF8" s="28">
        <v>397007237</v>
      </c>
      <c r="DG8" s="28">
        <v>140462000</v>
      </c>
      <c r="DH8" s="28">
        <v>10149710</v>
      </c>
      <c r="DI8" s="28">
        <v>324299295</v>
      </c>
      <c r="DJ8" s="28">
        <v>28963100</v>
      </c>
      <c r="DK8" s="28"/>
      <c r="DL8" s="28">
        <v>108650000</v>
      </c>
      <c r="DM8" s="28" t="s">
        <v>200</v>
      </c>
      <c r="DN8" s="28">
        <v>3598250</v>
      </c>
      <c r="DO8" s="28">
        <v>20314582</v>
      </c>
      <c r="DP8" s="28">
        <v>24840000</v>
      </c>
      <c r="DQ8" s="28" t="s">
        <v>200</v>
      </c>
      <c r="DR8" s="28" t="s">
        <v>200</v>
      </c>
      <c r="DS8" s="28">
        <v>170416338</v>
      </c>
      <c r="DT8" s="28" t="s">
        <v>200</v>
      </c>
      <c r="DU8" s="28">
        <v>22909090</v>
      </c>
      <c r="DV8" s="28" t="s">
        <v>200</v>
      </c>
      <c r="DW8" s="28">
        <v>3080671102</v>
      </c>
      <c r="DX8" s="28">
        <v>578443</v>
      </c>
      <c r="DY8" s="28">
        <v>192701211</v>
      </c>
      <c r="DZ8" s="28">
        <v>165000000</v>
      </c>
      <c r="EA8" s="28">
        <v>22669500</v>
      </c>
      <c r="EB8" s="28">
        <v>100968506</v>
      </c>
      <c r="EC8" s="28">
        <v>192806484</v>
      </c>
      <c r="ED8" s="28">
        <v>12823352</v>
      </c>
      <c r="EE8" s="28">
        <v>127284543</v>
      </c>
      <c r="EF8" s="28" t="s">
        <v>200</v>
      </c>
      <c r="EG8" s="28">
        <v>2245218186</v>
      </c>
      <c r="EH8" s="28">
        <v>7176000</v>
      </c>
      <c r="EI8" s="28">
        <v>-7962659</v>
      </c>
      <c r="EJ8" s="28" t="s">
        <v>200</v>
      </c>
      <c r="EK8" s="28">
        <v>62168404</v>
      </c>
      <c r="EL8" s="28">
        <v>71764000</v>
      </c>
      <c r="EM8" s="28" t="s">
        <v>200</v>
      </c>
      <c r="EN8" s="28">
        <v>4440848</v>
      </c>
      <c r="EO8" s="28" t="s">
        <v>200</v>
      </c>
      <c r="EP8" s="28" t="s">
        <v>200</v>
      </c>
      <c r="EQ8" s="28" t="s">
        <v>200</v>
      </c>
      <c r="ER8" s="28" t="s">
        <v>200</v>
      </c>
      <c r="ES8" s="28">
        <v>139330216</v>
      </c>
      <c r="ET8" s="28" t="s">
        <v>200</v>
      </c>
      <c r="EU8" s="28">
        <v>12480000</v>
      </c>
      <c r="EV8" s="28" t="s">
        <v>200</v>
      </c>
      <c r="EW8" s="28">
        <v>133976400</v>
      </c>
      <c r="EX8" s="28" t="s">
        <v>200</v>
      </c>
      <c r="EY8" s="28" t="s">
        <v>200</v>
      </c>
      <c r="EZ8" s="28">
        <v>10456000</v>
      </c>
      <c r="FA8" s="28">
        <v>748412825</v>
      </c>
      <c r="FB8" s="28" t="s">
        <v>148</v>
      </c>
      <c r="FC8" s="28" t="s">
        <v>200</v>
      </c>
      <c r="FD8" s="28" t="s">
        <v>200</v>
      </c>
      <c r="FE8" s="28" t="s">
        <v>200</v>
      </c>
      <c r="FF8" s="28">
        <v>233420424</v>
      </c>
      <c r="FG8" s="28">
        <v>5170000</v>
      </c>
      <c r="FH8" s="28" t="s">
        <v>110</v>
      </c>
      <c r="FI8" s="28">
        <v>1456881173</v>
      </c>
      <c r="FJ8" s="28" t="s">
        <v>110</v>
      </c>
      <c r="FK8" s="28">
        <v>3150000</v>
      </c>
      <c r="FL8" s="28" t="s">
        <v>200</v>
      </c>
      <c r="FM8" s="28" t="s">
        <v>148</v>
      </c>
      <c r="FN8" s="28">
        <v>5200000</v>
      </c>
      <c r="FO8" s="28" t="s">
        <v>200</v>
      </c>
      <c r="FP8" s="28" t="s">
        <v>110</v>
      </c>
      <c r="FQ8" s="28" t="s">
        <v>149</v>
      </c>
      <c r="FR8" s="28" t="s">
        <v>149</v>
      </c>
      <c r="FS8" s="28" t="s">
        <v>200</v>
      </c>
      <c r="FT8" s="28" t="s">
        <v>148</v>
      </c>
      <c r="FU8" s="28" t="s">
        <v>200</v>
      </c>
      <c r="FV8" s="28">
        <v>23550000</v>
      </c>
      <c r="FW8" s="28" t="s">
        <v>200</v>
      </c>
      <c r="FX8" s="28" t="s">
        <v>149</v>
      </c>
      <c r="FY8" s="28" t="s">
        <v>149</v>
      </c>
      <c r="FZ8" s="28" t="s">
        <v>200</v>
      </c>
      <c r="GA8" s="28" t="s">
        <v>128</v>
      </c>
      <c r="GB8" s="28" t="s">
        <v>149</v>
      </c>
      <c r="GC8" s="28" t="s">
        <v>149</v>
      </c>
      <c r="GD8" s="28">
        <v>3290000</v>
      </c>
      <c r="GE8" s="28" t="s">
        <v>110</v>
      </c>
      <c r="GF8" s="28" t="s">
        <v>110</v>
      </c>
      <c r="GG8" s="28" t="s">
        <v>200</v>
      </c>
      <c r="GH8" s="28" t="s">
        <v>200</v>
      </c>
      <c r="GI8" s="28" t="s">
        <v>110</v>
      </c>
      <c r="GJ8" s="28">
        <v>1726973</v>
      </c>
      <c r="GK8" s="28" t="s">
        <v>110</v>
      </c>
      <c r="GL8" s="28">
        <v>621000</v>
      </c>
      <c r="GM8" s="28" t="s">
        <v>110</v>
      </c>
      <c r="GN8" s="28">
        <v>32109940</v>
      </c>
      <c r="GO8" s="28">
        <v>30821073</v>
      </c>
      <c r="GP8" s="28" t="s">
        <v>110</v>
      </c>
      <c r="GQ8" s="28" t="s">
        <v>200</v>
      </c>
      <c r="GR8" s="28">
        <v>385055000</v>
      </c>
      <c r="GS8" s="28">
        <v>27250000</v>
      </c>
      <c r="GT8" s="28">
        <v>148306175</v>
      </c>
      <c r="GU8" s="28">
        <v>1255680</v>
      </c>
      <c r="GV8" s="28">
        <v>169262300</v>
      </c>
      <c r="GW8" s="28">
        <v>7795375</v>
      </c>
      <c r="GX8" s="28" t="s">
        <v>200</v>
      </c>
      <c r="GY8" s="28">
        <v>18998300</v>
      </c>
      <c r="GZ8" s="28">
        <v>162049</v>
      </c>
      <c r="HA8" s="28" t="s">
        <v>200</v>
      </c>
      <c r="HB8" s="28" t="s">
        <v>200</v>
      </c>
      <c r="HC8" s="28">
        <v>1467706846</v>
      </c>
      <c r="HD8" s="28">
        <v>32066000</v>
      </c>
      <c r="HE8" s="28">
        <v>540273059</v>
      </c>
      <c r="HF8" s="28">
        <v>6640980</v>
      </c>
      <c r="HG8" s="28" t="s">
        <v>200</v>
      </c>
      <c r="HH8" s="28">
        <v>12808080</v>
      </c>
      <c r="HI8" s="28" t="s">
        <v>148</v>
      </c>
      <c r="HJ8" s="28">
        <v>9013992</v>
      </c>
      <c r="HK8" s="28">
        <v>185205003</v>
      </c>
      <c r="HL8" s="28">
        <v>852404683</v>
      </c>
      <c r="HM8" s="28">
        <v>642308876</v>
      </c>
      <c r="HN8" s="28">
        <v>89454640</v>
      </c>
      <c r="HO8" s="28">
        <v>358519867</v>
      </c>
      <c r="HP8" s="28">
        <v>14600000</v>
      </c>
      <c r="HQ8" s="28" t="s">
        <v>200</v>
      </c>
      <c r="HR8" s="28">
        <v>5640000</v>
      </c>
      <c r="HS8" s="28" t="s">
        <v>200</v>
      </c>
      <c r="HT8" s="28" t="s">
        <v>200</v>
      </c>
      <c r="HU8" s="28">
        <v>33766500</v>
      </c>
      <c r="HV8" s="28">
        <v>4356815</v>
      </c>
      <c r="HW8" s="28">
        <v>16323307</v>
      </c>
      <c r="HX8" s="28" t="s">
        <v>110</v>
      </c>
      <c r="HY8" s="28">
        <v>31224500</v>
      </c>
      <c r="HZ8" s="28" t="s">
        <v>188</v>
      </c>
      <c r="IA8" s="28" t="s">
        <v>200</v>
      </c>
      <c r="IB8" s="28">
        <v>45991760</v>
      </c>
      <c r="IC8" s="28">
        <v>9000000</v>
      </c>
      <c r="ID8" s="28">
        <v>50957000</v>
      </c>
      <c r="IE8" s="28" t="s">
        <v>200</v>
      </c>
      <c r="IF8" s="28" t="s">
        <v>110</v>
      </c>
      <c r="IG8" s="28">
        <v>17217540</v>
      </c>
      <c r="IH8" s="28">
        <v>7143852</v>
      </c>
      <c r="II8" s="28" t="s">
        <v>200</v>
      </c>
      <c r="IJ8" s="28">
        <v>34969336</v>
      </c>
      <c r="IK8" s="28" t="s">
        <v>200</v>
      </c>
      <c r="IL8" s="28">
        <v>104802200</v>
      </c>
      <c r="IM8" s="28">
        <v>1100000</v>
      </c>
      <c r="IN8" s="28" t="s">
        <v>200</v>
      </c>
      <c r="IO8" s="28" t="s">
        <v>200</v>
      </c>
      <c r="IP8" s="28">
        <v>5861800</v>
      </c>
      <c r="IQ8" s="28">
        <v>62600000</v>
      </c>
      <c r="IR8" s="28">
        <v>67844348</v>
      </c>
      <c r="IS8" s="28">
        <v>18054385</v>
      </c>
      <c r="IT8" s="28" t="s">
        <v>200</v>
      </c>
      <c r="IU8" s="28">
        <v>128360000</v>
      </c>
      <c r="IV8" s="28" t="s">
        <v>200</v>
      </c>
      <c r="IW8" s="28" t="s">
        <v>200</v>
      </c>
      <c r="IX8" s="28">
        <v>12285000</v>
      </c>
      <c r="IY8" s="28">
        <v>8110000</v>
      </c>
      <c r="IZ8" s="28" t="s">
        <v>149</v>
      </c>
      <c r="JA8" s="28">
        <v>7845432</v>
      </c>
      <c r="JB8" s="28" t="s">
        <v>200</v>
      </c>
      <c r="JC8" s="28" t="s">
        <v>200</v>
      </c>
      <c r="JD8" s="28" t="s">
        <v>200</v>
      </c>
      <c r="JE8" s="28">
        <v>91250000</v>
      </c>
      <c r="JF8" s="28">
        <v>2064084</v>
      </c>
      <c r="JG8" s="28">
        <v>347471127</v>
      </c>
      <c r="JH8" s="28">
        <v>28290000</v>
      </c>
      <c r="JI8" s="28" t="s">
        <v>200</v>
      </c>
      <c r="JJ8" s="28">
        <v>1810000</v>
      </c>
      <c r="JK8" s="28">
        <v>29302808</v>
      </c>
      <c r="JL8" s="28">
        <v>403000</v>
      </c>
      <c r="JM8" s="28">
        <v>11464230</v>
      </c>
      <c r="JN8" s="28">
        <v>8228250</v>
      </c>
      <c r="JO8" s="28">
        <v>4800100</v>
      </c>
    </row>
    <row r="9" spans="1:275" ht="17.25" customHeight="1">
      <c r="A9" s="103"/>
      <c r="B9" s="24" t="s">
        <v>74</v>
      </c>
      <c r="C9" s="21" t="s">
        <v>31</v>
      </c>
      <c r="D9" s="28">
        <v>25950205</v>
      </c>
      <c r="E9" s="28" t="s">
        <v>200</v>
      </c>
      <c r="F9" s="28">
        <v>43203250</v>
      </c>
      <c r="G9" s="28">
        <v>48400000</v>
      </c>
      <c r="H9" s="28" t="s">
        <v>148</v>
      </c>
      <c r="I9" s="28" t="s">
        <v>200</v>
      </c>
      <c r="J9" s="28">
        <v>772132950</v>
      </c>
      <c r="K9" s="28" t="s">
        <v>110</v>
      </c>
      <c r="L9" s="28" t="s">
        <v>200</v>
      </c>
      <c r="M9" s="28" t="s">
        <v>110</v>
      </c>
      <c r="N9" s="28" t="s">
        <v>110</v>
      </c>
      <c r="O9" s="28">
        <v>167192279</v>
      </c>
      <c r="P9" s="28">
        <v>707530310</v>
      </c>
      <c r="Q9" s="28">
        <v>124238360</v>
      </c>
      <c r="R9" s="28">
        <v>32017</v>
      </c>
      <c r="S9" s="28">
        <v>18764920</v>
      </c>
      <c r="T9" s="28">
        <v>135508520</v>
      </c>
      <c r="U9" s="28" t="s">
        <v>110</v>
      </c>
      <c r="V9" s="28" t="s">
        <v>110</v>
      </c>
      <c r="W9" s="28" t="s">
        <v>110</v>
      </c>
      <c r="X9" s="28"/>
      <c r="Y9" s="28" t="s">
        <v>200</v>
      </c>
      <c r="Z9" s="28">
        <v>2649850</v>
      </c>
      <c r="AA9" s="28" t="s">
        <v>149</v>
      </c>
      <c r="AB9" s="28" t="s">
        <v>200</v>
      </c>
      <c r="AC9" s="28">
        <v>9600000</v>
      </c>
      <c r="AD9" s="28" t="s">
        <v>200</v>
      </c>
      <c r="AE9" s="28">
        <v>2915000</v>
      </c>
      <c r="AF9" s="28" t="s">
        <v>200</v>
      </c>
      <c r="AG9" s="28" t="s">
        <v>110</v>
      </c>
      <c r="AH9" s="28" t="s">
        <v>149</v>
      </c>
      <c r="AI9" s="28">
        <v>1260000</v>
      </c>
      <c r="AJ9" s="28" t="s">
        <v>200</v>
      </c>
      <c r="AK9" s="28" t="s">
        <v>200</v>
      </c>
      <c r="AL9" s="28" t="s">
        <v>200</v>
      </c>
      <c r="AM9" s="28" t="s">
        <v>200</v>
      </c>
      <c r="AN9" s="28" t="s">
        <v>128</v>
      </c>
      <c r="AO9" s="28">
        <v>15734300</v>
      </c>
      <c r="AP9" s="28">
        <v>228939767</v>
      </c>
      <c r="AQ9" s="28">
        <v>28250000</v>
      </c>
      <c r="AR9" s="28" t="s">
        <v>110</v>
      </c>
      <c r="AS9" s="28" t="s">
        <v>200</v>
      </c>
      <c r="AT9" s="28">
        <v>179917420</v>
      </c>
      <c r="AU9" s="28" t="s">
        <v>110</v>
      </c>
      <c r="AV9" s="28">
        <v>134974380</v>
      </c>
      <c r="AW9" s="28" t="s">
        <v>200</v>
      </c>
      <c r="AX9" s="28">
        <v>34380007</v>
      </c>
      <c r="AY9" s="28" t="s">
        <v>128</v>
      </c>
      <c r="AZ9" s="28" t="s">
        <v>200</v>
      </c>
      <c r="BA9" s="28" t="s">
        <v>200</v>
      </c>
      <c r="BB9" s="28" t="s">
        <v>200</v>
      </c>
      <c r="BC9" s="28">
        <v>686878499</v>
      </c>
      <c r="BD9" s="28" t="s">
        <v>128</v>
      </c>
      <c r="BE9" s="28" t="s">
        <v>148</v>
      </c>
      <c r="BF9" s="28" t="s">
        <v>200</v>
      </c>
      <c r="BG9" s="28" t="s">
        <v>110</v>
      </c>
      <c r="BH9" s="28">
        <v>15182696</v>
      </c>
      <c r="BI9" s="28">
        <v>9523138</v>
      </c>
      <c r="BJ9" s="28">
        <v>146542824</v>
      </c>
      <c r="BK9" s="28" t="s">
        <v>200</v>
      </c>
      <c r="BL9" s="28" t="s">
        <v>200</v>
      </c>
      <c r="BM9" s="28" t="s">
        <v>200</v>
      </c>
      <c r="BN9" s="28" t="s">
        <v>200</v>
      </c>
      <c r="BO9" s="28" t="s">
        <v>200</v>
      </c>
      <c r="BP9" s="28" t="s">
        <v>149</v>
      </c>
      <c r="BQ9" s="28" t="s">
        <v>110</v>
      </c>
      <c r="BR9" s="28" t="s">
        <v>128</v>
      </c>
      <c r="BS9" s="28" t="s">
        <v>200</v>
      </c>
      <c r="BT9" s="28" t="s">
        <v>200</v>
      </c>
      <c r="BU9" s="28" t="s">
        <v>148</v>
      </c>
      <c r="BV9" s="28">
        <v>32207232</v>
      </c>
      <c r="BW9" s="28">
        <v>38116300</v>
      </c>
      <c r="BX9" s="28">
        <v>6062305</v>
      </c>
      <c r="BY9" s="28">
        <v>18105418</v>
      </c>
      <c r="BZ9" s="28">
        <v>398584111</v>
      </c>
      <c r="CA9" s="28">
        <v>530047218</v>
      </c>
      <c r="CB9" s="28">
        <v>16475000</v>
      </c>
      <c r="CC9" s="28">
        <v>2500000</v>
      </c>
      <c r="CD9" s="28">
        <v>12375500</v>
      </c>
      <c r="CE9" s="28" t="s">
        <v>200</v>
      </c>
      <c r="CF9" s="28" t="s">
        <v>200</v>
      </c>
      <c r="CG9" s="28">
        <v>299084160</v>
      </c>
      <c r="CH9" s="28" t="s">
        <v>200</v>
      </c>
      <c r="CI9" s="28">
        <v>79039000</v>
      </c>
      <c r="CJ9" s="28" t="s">
        <v>148</v>
      </c>
      <c r="CK9" s="28" t="s">
        <v>200</v>
      </c>
      <c r="CL9" s="28" t="s">
        <v>200</v>
      </c>
      <c r="CM9" s="28">
        <v>169717625</v>
      </c>
      <c r="CN9" s="28">
        <v>0</v>
      </c>
      <c r="CO9" s="28">
        <v>33452500</v>
      </c>
      <c r="CP9" s="28">
        <v>631416432</v>
      </c>
      <c r="CQ9" s="28">
        <v>965375000</v>
      </c>
      <c r="CR9" s="28" t="s">
        <v>110</v>
      </c>
      <c r="CS9" s="28">
        <v>13456802</v>
      </c>
      <c r="CT9" s="28" t="s">
        <v>110</v>
      </c>
      <c r="CU9" s="28">
        <v>777923298</v>
      </c>
      <c r="CV9" s="28">
        <v>93518570</v>
      </c>
      <c r="CW9" s="28" t="s">
        <v>200</v>
      </c>
      <c r="CX9" s="28">
        <v>606479556</v>
      </c>
      <c r="CY9" s="28" t="s">
        <v>200</v>
      </c>
      <c r="CZ9" s="28" t="s">
        <v>110</v>
      </c>
      <c r="DA9" s="28">
        <v>590966845</v>
      </c>
      <c r="DB9" s="28" t="s">
        <v>149</v>
      </c>
      <c r="DC9" s="28" t="s">
        <v>149</v>
      </c>
      <c r="DD9" s="28" t="s">
        <v>200</v>
      </c>
      <c r="DE9" s="28" t="s">
        <v>200</v>
      </c>
      <c r="DF9" s="28">
        <v>397007237</v>
      </c>
      <c r="DG9" s="28">
        <v>140462000</v>
      </c>
      <c r="DH9" s="28">
        <v>10149710</v>
      </c>
      <c r="DI9" s="28">
        <v>324299295</v>
      </c>
      <c r="DJ9" s="28">
        <v>28963100</v>
      </c>
      <c r="DK9" s="28"/>
      <c r="DL9" s="28">
        <v>108650000</v>
      </c>
      <c r="DM9" s="28" t="s">
        <v>200</v>
      </c>
      <c r="DN9" s="28">
        <v>3598250</v>
      </c>
      <c r="DO9" s="28">
        <v>20314582</v>
      </c>
      <c r="DP9" s="28">
        <v>24840000</v>
      </c>
      <c r="DQ9" s="28" t="s">
        <v>200</v>
      </c>
      <c r="DR9" s="28" t="s">
        <v>200</v>
      </c>
      <c r="DS9" s="28">
        <v>170416338</v>
      </c>
      <c r="DT9" s="28" t="s">
        <v>200</v>
      </c>
      <c r="DU9" s="28">
        <v>22909090</v>
      </c>
      <c r="DV9" s="28" t="s">
        <v>200</v>
      </c>
      <c r="DW9" s="28">
        <v>3080671102</v>
      </c>
      <c r="DX9" s="28">
        <v>578443</v>
      </c>
      <c r="DY9" s="28">
        <v>192701211</v>
      </c>
      <c r="DZ9" s="28">
        <v>165000000</v>
      </c>
      <c r="EA9" s="28">
        <v>22669500</v>
      </c>
      <c r="EB9" s="28">
        <v>100968506</v>
      </c>
      <c r="EC9" s="28">
        <v>192806484</v>
      </c>
      <c r="ED9" s="28">
        <v>12823352</v>
      </c>
      <c r="EE9" s="28">
        <v>127284543</v>
      </c>
      <c r="EF9" s="28" t="s">
        <v>200</v>
      </c>
      <c r="EG9" s="28">
        <v>2245218186</v>
      </c>
      <c r="EH9" s="28">
        <v>7176000</v>
      </c>
      <c r="EI9" s="28">
        <v>-7962659</v>
      </c>
      <c r="EJ9" s="28" t="s">
        <v>200</v>
      </c>
      <c r="EK9" s="28">
        <v>62168404</v>
      </c>
      <c r="EL9" s="28">
        <v>71764000</v>
      </c>
      <c r="EM9" s="28" t="s">
        <v>200</v>
      </c>
      <c r="EN9" s="28">
        <v>4440848</v>
      </c>
      <c r="EO9" s="28" t="s">
        <v>200</v>
      </c>
      <c r="EP9" s="28" t="s">
        <v>200</v>
      </c>
      <c r="EQ9" s="28" t="s">
        <v>200</v>
      </c>
      <c r="ER9" s="28" t="s">
        <v>200</v>
      </c>
      <c r="ES9" s="28">
        <v>139330216</v>
      </c>
      <c r="ET9" s="28" t="s">
        <v>200</v>
      </c>
      <c r="EU9" s="28">
        <v>12480000</v>
      </c>
      <c r="EV9" s="28" t="s">
        <v>200</v>
      </c>
      <c r="EW9" s="28">
        <v>133976400</v>
      </c>
      <c r="EX9" s="28" t="s">
        <v>200</v>
      </c>
      <c r="EY9" s="28" t="s">
        <v>200</v>
      </c>
      <c r="EZ9" s="28">
        <v>10456000</v>
      </c>
      <c r="FA9" s="28">
        <v>748412825</v>
      </c>
      <c r="FB9" s="28" t="s">
        <v>148</v>
      </c>
      <c r="FC9" s="28" t="s">
        <v>200</v>
      </c>
      <c r="FD9" s="28" t="s">
        <v>200</v>
      </c>
      <c r="FE9" s="28" t="s">
        <v>200</v>
      </c>
      <c r="FF9" s="28">
        <v>233420424</v>
      </c>
      <c r="FG9" s="28">
        <v>5170000</v>
      </c>
      <c r="FH9" s="28" t="s">
        <v>110</v>
      </c>
      <c r="FI9" s="28">
        <v>1456881173</v>
      </c>
      <c r="FJ9" s="28" t="s">
        <v>110</v>
      </c>
      <c r="FK9" s="28">
        <v>3150000</v>
      </c>
      <c r="FL9" s="28" t="s">
        <v>200</v>
      </c>
      <c r="FM9" s="28" t="s">
        <v>148</v>
      </c>
      <c r="FN9" s="28">
        <v>5200000</v>
      </c>
      <c r="FO9" s="28" t="s">
        <v>200</v>
      </c>
      <c r="FP9" s="28" t="s">
        <v>110</v>
      </c>
      <c r="FQ9" s="28" t="s">
        <v>149</v>
      </c>
      <c r="FR9" s="28" t="s">
        <v>149</v>
      </c>
      <c r="FS9" s="28" t="s">
        <v>200</v>
      </c>
      <c r="FT9" s="28" t="s">
        <v>148</v>
      </c>
      <c r="FU9" s="28" t="s">
        <v>200</v>
      </c>
      <c r="FV9" s="28">
        <v>23550000</v>
      </c>
      <c r="FW9" s="28" t="s">
        <v>200</v>
      </c>
      <c r="FX9" s="28" t="s">
        <v>149</v>
      </c>
      <c r="FY9" s="28" t="s">
        <v>149</v>
      </c>
      <c r="FZ9" s="28" t="s">
        <v>200</v>
      </c>
      <c r="GA9" s="28" t="s">
        <v>128</v>
      </c>
      <c r="GB9" s="28" t="s">
        <v>149</v>
      </c>
      <c r="GC9" s="28" t="s">
        <v>149</v>
      </c>
      <c r="GD9" s="28">
        <v>3290000</v>
      </c>
      <c r="GE9" s="28" t="s">
        <v>110</v>
      </c>
      <c r="GF9" s="28" t="s">
        <v>110</v>
      </c>
      <c r="GG9" s="28" t="s">
        <v>200</v>
      </c>
      <c r="GH9" s="28" t="s">
        <v>200</v>
      </c>
      <c r="GI9" s="28" t="s">
        <v>110</v>
      </c>
      <c r="GJ9" s="28">
        <v>1726973</v>
      </c>
      <c r="GK9" s="28" t="s">
        <v>110</v>
      </c>
      <c r="GL9" s="28">
        <v>621000</v>
      </c>
      <c r="GM9" s="28" t="s">
        <v>110</v>
      </c>
      <c r="GN9" s="28">
        <v>32109940</v>
      </c>
      <c r="GO9" s="28">
        <v>30821073</v>
      </c>
      <c r="GP9" s="28" t="s">
        <v>110</v>
      </c>
      <c r="GQ9" s="28" t="s">
        <v>200</v>
      </c>
      <c r="GR9" s="28">
        <v>385055000</v>
      </c>
      <c r="GS9" s="28">
        <v>27250000</v>
      </c>
      <c r="GT9" s="28">
        <v>148306175</v>
      </c>
      <c r="GU9" s="28">
        <v>1255680</v>
      </c>
      <c r="GV9" s="28">
        <v>169262300</v>
      </c>
      <c r="GW9" s="28">
        <v>7795375</v>
      </c>
      <c r="GX9" s="28" t="s">
        <v>200</v>
      </c>
      <c r="GY9" s="28">
        <v>18998300</v>
      </c>
      <c r="GZ9" s="28">
        <v>162049</v>
      </c>
      <c r="HA9" s="28" t="s">
        <v>200</v>
      </c>
      <c r="HB9" s="28" t="s">
        <v>200</v>
      </c>
      <c r="HC9" s="28">
        <v>1467706846</v>
      </c>
      <c r="HD9" s="28">
        <v>32066000</v>
      </c>
      <c r="HE9" s="28">
        <v>540273059</v>
      </c>
      <c r="HF9" s="28">
        <v>6640980</v>
      </c>
      <c r="HG9" s="28" t="s">
        <v>200</v>
      </c>
      <c r="HH9" s="28">
        <v>12808080</v>
      </c>
      <c r="HI9" s="28" t="s">
        <v>148</v>
      </c>
      <c r="HJ9" s="28">
        <v>9013992</v>
      </c>
      <c r="HK9" s="28">
        <v>185205003</v>
      </c>
      <c r="HL9" s="28">
        <v>852404683</v>
      </c>
      <c r="HM9" s="28">
        <v>642308876</v>
      </c>
      <c r="HN9" s="28">
        <v>89454640</v>
      </c>
      <c r="HO9" s="28">
        <v>358519867</v>
      </c>
      <c r="HP9" s="28">
        <v>14600000</v>
      </c>
      <c r="HQ9" s="28" t="s">
        <v>200</v>
      </c>
      <c r="HR9" s="28">
        <v>5640000</v>
      </c>
      <c r="HS9" s="28" t="s">
        <v>200</v>
      </c>
      <c r="HT9" s="28" t="s">
        <v>200</v>
      </c>
      <c r="HU9" s="28">
        <v>33766500</v>
      </c>
      <c r="HV9" s="28">
        <v>4356815</v>
      </c>
      <c r="HW9" s="28">
        <v>16323307</v>
      </c>
      <c r="HX9" s="28" t="s">
        <v>110</v>
      </c>
      <c r="HY9" s="28">
        <v>31224500</v>
      </c>
      <c r="HZ9" s="28" t="s">
        <v>188</v>
      </c>
      <c r="IA9" s="28" t="s">
        <v>200</v>
      </c>
      <c r="IB9" s="28">
        <v>45991760</v>
      </c>
      <c r="IC9" s="28">
        <v>9000000</v>
      </c>
      <c r="ID9" s="28">
        <v>50957000</v>
      </c>
      <c r="IE9" s="28" t="s">
        <v>200</v>
      </c>
      <c r="IF9" s="28" t="s">
        <v>110</v>
      </c>
      <c r="IG9" s="28">
        <v>17217540</v>
      </c>
      <c r="IH9" s="28">
        <v>7143852</v>
      </c>
      <c r="II9" s="28" t="s">
        <v>200</v>
      </c>
      <c r="IJ9" s="28">
        <v>34969336</v>
      </c>
      <c r="IK9" s="28" t="s">
        <v>200</v>
      </c>
      <c r="IL9" s="28">
        <v>104802200</v>
      </c>
      <c r="IM9" s="28">
        <v>1100000</v>
      </c>
      <c r="IN9" s="28" t="s">
        <v>200</v>
      </c>
      <c r="IO9" s="28" t="s">
        <v>200</v>
      </c>
      <c r="IP9" s="28">
        <v>5861800</v>
      </c>
      <c r="IQ9" s="28">
        <v>62600000</v>
      </c>
      <c r="IR9" s="28">
        <v>67844348</v>
      </c>
      <c r="IS9" s="28">
        <v>18054385</v>
      </c>
      <c r="IT9" s="28" t="s">
        <v>200</v>
      </c>
      <c r="IU9" s="28">
        <v>128360000</v>
      </c>
      <c r="IV9" s="28" t="s">
        <v>200</v>
      </c>
      <c r="IW9" s="28" t="s">
        <v>200</v>
      </c>
      <c r="IX9" s="28">
        <v>12285000</v>
      </c>
      <c r="IY9" s="28">
        <v>8110000</v>
      </c>
      <c r="IZ9" s="28" t="s">
        <v>149</v>
      </c>
      <c r="JA9" s="28">
        <v>7845432</v>
      </c>
      <c r="JB9" s="28" t="s">
        <v>200</v>
      </c>
      <c r="JC9" s="28" t="s">
        <v>200</v>
      </c>
      <c r="JD9" s="28" t="s">
        <v>200</v>
      </c>
      <c r="JE9" s="28">
        <v>91250000</v>
      </c>
      <c r="JF9" s="28">
        <v>2064084</v>
      </c>
      <c r="JG9" s="28">
        <v>347471127</v>
      </c>
      <c r="JH9" s="28">
        <v>28290000</v>
      </c>
      <c r="JI9" s="28" t="s">
        <v>200</v>
      </c>
      <c r="JJ9" s="28">
        <v>1810000</v>
      </c>
      <c r="JK9" s="28">
        <v>29302808</v>
      </c>
      <c r="JL9" s="28">
        <v>403000</v>
      </c>
      <c r="JM9" s="28">
        <v>11464230</v>
      </c>
      <c r="JN9" s="28">
        <v>8228250</v>
      </c>
      <c r="JO9" s="28">
        <v>4800100</v>
      </c>
    </row>
    <row r="10" spans="1:275" ht="17.25" customHeight="1">
      <c r="A10" s="103"/>
      <c r="B10" s="24" t="s">
        <v>75</v>
      </c>
      <c r="C10" s="21" t="s">
        <v>32</v>
      </c>
      <c r="D10" s="28">
        <v>0</v>
      </c>
      <c r="E10" s="28" t="s">
        <v>200</v>
      </c>
      <c r="F10" s="28">
        <v>29573357</v>
      </c>
      <c r="G10" s="28">
        <v>0</v>
      </c>
      <c r="H10" s="28" t="s">
        <v>148</v>
      </c>
      <c r="I10" s="28" t="s">
        <v>200</v>
      </c>
      <c r="J10" s="28">
        <v>0</v>
      </c>
      <c r="K10" s="28" t="s">
        <v>110</v>
      </c>
      <c r="L10" s="28" t="s">
        <v>200</v>
      </c>
      <c r="M10" s="28" t="s">
        <v>110</v>
      </c>
      <c r="N10" s="28" t="s">
        <v>110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 t="s">
        <v>110</v>
      </c>
      <c r="V10" s="28" t="s">
        <v>110</v>
      </c>
      <c r="W10" s="28" t="s">
        <v>110</v>
      </c>
      <c r="X10" s="28"/>
      <c r="Y10" s="28" t="s">
        <v>200</v>
      </c>
      <c r="Z10" s="28">
        <v>0</v>
      </c>
      <c r="AA10" s="28" t="s">
        <v>149</v>
      </c>
      <c r="AB10" s="28" t="s">
        <v>200</v>
      </c>
      <c r="AC10" s="28">
        <v>0</v>
      </c>
      <c r="AD10" s="28" t="s">
        <v>200</v>
      </c>
      <c r="AE10" s="28">
        <v>0</v>
      </c>
      <c r="AF10" s="28" t="s">
        <v>200</v>
      </c>
      <c r="AG10" s="28" t="s">
        <v>110</v>
      </c>
      <c r="AH10" s="28" t="s">
        <v>149</v>
      </c>
      <c r="AI10" s="28">
        <v>0</v>
      </c>
      <c r="AJ10" s="28" t="s">
        <v>200</v>
      </c>
      <c r="AK10" s="28" t="s">
        <v>200</v>
      </c>
      <c r="AL10" s="28" t="s">
        <v>200</v>
      </c>
      <c r="AM10" s="28" t="s">
        <v>200</v>
      </c>
      <c r="AN10" s="28" t="s">
        <v>128</v>
      </c>
      <c r="AO10" s="28">
        <v>0</v>
      </c>
      <c r="AP10" s="28">
        <v>0</v>
      </c>
      <c r="AQ10" s="28">
        <v>0</v>
      </c>
      <c r="AR10" s="28" t="s">
        <v>110</v>
      </c>
      <c r="AS10" s="28" t="s">
        <v>200</v>
      </c>
      <c r="AT10" s="28">
        <v>0</v>
      </c>
      <c r="AU10" s="28" t="s">
        <v>110</v>
      </c>
      <c r="AV10" s="28">
        <v>0</v>
      </c>
      <c r="AW10" s="28" t="s">
        <v>200</v>
      </c>
      <c r="AX10" s="28">
        <v>0</v>
      </c>
      <c r="AY10" s="28" t="s">
        <v>128</v>
      </c>
      <c r="AZ10" s="28" t="s">
        <v>200</v>
      </c>
      <c r="BA10" s="28" t="s">
        <v>200</v>
      </c>
      <c r="BB10" s="28" t="s">
        <v>200</v>
      </c>
      <c r="BC10" s="28">
        <v>0</v>
      </c>
      <c r="BD10" s="28" t="s">
        <v>128</v>
      </c>
      <c r="BE10" s="28" t="s">
        <v>148</v>
      </c>
      <c r="BF10" s="28" t="s">
        <v>200</v>
      </c>
      <c r="BG10" s="28" t="s">
        <v>110</v>
      </c>
      <c r="BH10" s="28">
        <v>0</v>
      </c>
      <c r="BI10" s="28">
        <v>0</v>
      </c>
      <c r="BJ10" s="28">
        <v>0</v>
      </c>
      <c r="BK10" s="28" t="s">
        <v>200</v>
      </c>
      <c r="BL10" s="28" t="s">
        <v>200</v>
      </c>
      <c r="BM10" s="28" t="s">
        <v>200</v>
      </c>
      <c r="BN10" s="28" t="s">
        <v>200</v>
      </c>
      <c r="BO10" s="28" t="s">
        <v>200</v>
      </c>
      <c r="BP10" s="28" t="s">
        <v>149</v>
      </c>
      <c r="BQ10" s="28" t="s">
        <v>110</v>
      </c>
      <c r="BR10" s="28" t="s">
        <v>128</v>
      </c>
      <c r="BS10" s="28" t="s">
        <v>200</v>
      </c>
      <c r="BT10" s="28" t="s">
        <v>200</v>
      </c>
      <c r="BU10" s="28" t="s">
        <v>148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 t="s">
        <v>200</v>
      </c>
      <c r="CF10" s="28" t="s">
        <v>200</v>
      </c>
      <c r="CG10" s="28">
        <v>0</v>
      </c>
      <c r="CH10" s="28" t="s">
        <v>200</v>
      </c>
      <c r="CI10" s="28">
        <v>0</v>
      </c>
      <c r="CJ10" s="28" t="s">
        <v>148</v>
      </c>
      <c r="CK10" s="28" t="s">
        <v>200</v>
      </c>
      <c r="CL10" s="28" t="s">
        <v>200</v>
      </c>
      <c r="CM10" s="28">
        <v>0</v>
      </c>
      <c r="CN10" s="28">
        <v>49258230</v>
      </c>
      <c r="CO10" s="28">
        <v>0</v>
      </c>
      <c r="CP10" s="28">
        <v>0</v>
      </c>
      <c r="CQ10" s="28">
        <v>0</v>
      </c>
      <c r="CR10" s="28" t="s">
        <v>110</v>
      </c>
      <c r="CS10" s="28">
        <v>0</v>
      </c>
      <c r="CT10" s="28" t="s">
        <v>110</v>
      </c>
      <c r="CU10" s="28">
        <v>0</v>
      </c>
      <c r="CV10" s="28">
        <v>0</v>
      </c>
      <c r="CW10" s="28" t="s">
        <v>200</v>
      </c>
      <c r="CX10" s="28">
        <v>0</v>
      </c>
      <c r="CY10" s="28" t="s">
        <v>200</v>
      </c>
      <c r="CZ10" s="28" t="s">
        <v>110</v>
      </c>
      <c r="DA10" s="28">
        <v>0</v>
      </c>
      <c r="DB10" s="28" t="s">
        <v>149</v>
      </c>
      <c r="DC10" s="28" t="s">
        <v>149</v>
      </c>
      <c r="DD10" s="28" t="s">
        <v>200</v>
      </c>
      <c r="DE10" s="28" t="s">
        <v>200</v>
      </c>
      <c r="DF10" s="28">
        <v>0</v>
      </c>
      <c r="DG10" s="28">
        <v>0</v>
      </c>
      <c r="DH10" s="28">
        <v>0</v>
      </c>
      <c r="DI10" s="28">
        <v>0</v>
      </c>
      <c r="DJ10" s="28">
        <v>0</v>
      </c>
      <c r="DK10" s="28"/>
      <c r="DL10" s="28">
        <v>0</v>
      </c>
      <c r="DM10" s="28" t="s">
        <v>200</v>
      </c>
      <c r="DN10" s="28">
        <v>0</v>
      </c>
      <c r="DO10" s="28">
        <v>0</v>
      </c>
      <c r="DP10" s="28">
        <v>0</v>
      </c>
      <c r="DQ10" s="28" t="s">
        <v>200</v>
      </c>
      <c r="DR10" s="28" t="s">
        <v>200</v>
      </c>
      <c r="DS10" s="28">
        <v>0</v>
      </c>
      <c r="DT10" s="28" t="s">
        <v>200</v>
      </c>
      <c r="DU10" s="28">
        <v>0</v>
      </c>
      <c r="DV10" s="28" t="s">
        <v>200</v>
      </c>
      <c r="DW10" s="28">
        <v>0</v>
      </c>
      <c r="DX10" s="28">
        <v>0</v>
      </c>
      <c r="DY10" s="28">
        <v>0</v>
      </c>
      <c r="DZ10" s="28">
        <v>0</v>
      </c>
      <c r="EA10" s="28">
        <v>0</v>
      </c>
      <c r="EB10" s="28">
        <v>0</v>
      </c>
      <c r="EC10" s="28">
        <v>0</v>
      </c>
      <c r="ED10" s="28">
        <v>0</v>
      </c>
      <c r="EE10" s="28">
        <v>0</v>
      </c>
      <c r="EF10" s="28" t="s">
        <v>200</v>
      </c>
      <c r="EG10" s="28">
        <v>0</v>
      </c>
      <c r="EH10" s="28">
        <v>0</v>
      </c>
      <c r="EI10" s="28">
        <v>0</v>
      </c>
      <c r="EJ10" s="28" t="s">
        <v>200</v>
      </c>
      <c r="EK10" s="28">
        <v>0</v>
      </c>
      <c r="EL10" s="28">
        <v>0</v>
      </c>
      <c r="EM10" s="28" t="s">
        <v>200</v>
      </c>
      <c r="EN10" s="28">
        <v>0</v>
      </c>
      <c r="EO10" s="28" t="s">
        <v>200</v>
      </c>
      <c r="EP10" s="28" t="s">
        <v>200</v>
      </c>
      <c r="EQ10" s="28" t="s">
        <v>200</v>
      </c>
      <c r="ER10" s="28" t="s">
        <v>200</v>
      </c>
      <c r="ES10" s="28">
        <v>0</v>
      </c>
      <c r="ET10" s="28" t="s">
        <v>200</v>
      </c>
      <c r="EU10" s="28">
        <v>0</v>
      </c>
      <c r="EV10" s="28" t="s">
        <v>200</v>
      </c>
      <c r="EW10" s="28">
        <v>0</v>
      </c>
      <c r="EX10" s="28" t="s">
        <v>200</v>
      </c>
      <c r="EY10" s="28" t="s">
        <v>200</v>
      </c>
      <c r="EZ10" s="28">
        <v>0</v>
      </c>
      <c r="FA10" s="28">
        <v>0</v>
      </c>
      <c r="FB10" s="28" t="s">
        <v>148</v>
      </c>
      <c r="FC10" s="28" t="s">
        <v>200</v>
      </c>
      <c r="FD10" s="28" t="s">
        <v>200</v>
      </c>
      <c r="FE10" s="28" t="s">
        <v>200</v>
      </c>
      <c r="FF10" s="28">
        <v>0</v>
      </c>
      <c r="FG10" s="28">
        <v>0</v>
      </c>
      <c r="FH10" s="28" t="s">
        <v>110</v>
      </c>
      <c r="FI10" s="28">
        <v>0</v>
      </c>
      <c r="FJ10" s="28" t="s">
        <v>110</v>
      </c>
      <c r="FK10" s="28">
        <v>0</v>
      </c>
      <c r="FL10" s="28" t="s">
        <v>200</v>
      </c>
      <c r="FM10" s="28" t="s">
        <v>148</v>
      </c>
      <c r="FN10" s="28">
        <v>0</v>
      </c>
      <c r="FO10" s="28" t="s">
        <v>200</v>
      </c>
      <c r="FP10" s="28" t="s">
        <v>110</v>
      </c>
      <c r="FQ10" s="28" t="s">
        <v>149</v>
      </c>
      <c r="FR10" s="28" t="s">
        <v>149</v>
      </c>
      <c r="FS10" s="28" t="s">
        <v>200</v>
      </c>
      <c r="FT10" s="28" t="s">
        <v>148</v>
      </c>
      <c r="FU10" s="28" t="s">
        <v>200</v>
      </c>
      <c r="FV10" s="28">
        <v>0</v>
      </c>
      <c r="FW10" s="28" t="s">
        <v>200</v>
      </c>
      <c r="FX10" s="28" t="s">
        <v>149</v>
      </c>
      <c r="FY10" s="28" t="s">
        <v>149</v>
      </c>
      <c r="FZ10" s="28" t="s">
        <v>200</v>
      </c>
      <c r="GA10" s="28" t="s">
        <v>128</v>
      </c>
      <c r="GB10" s="28" t="s">
        <v>149</v>
      </c>
      <c r="GC10" s="28" t="s">
        <v>149</v>
      </c>
      <c r="GD10" s="28">
        <v>0</v>
      </c>
      <c r="GE10" s="28" t="s">
        <v>110</v>
      </c>
      <c r="GF10" s="28" t="s">
        <v>110</v>
      </c>
      <c r="GG10" s="28" t="s">
        <v>200</v>
      </c>
      <c r="GH10" s="28" t="s">
        <v>200</v>
      </c>
      <c r="GI10" s="28" t="s">
        <v>110</v>
      </c>
      <c r="GJ10" s="28">
        <v>0</v>
      </c>
      <c r="GK10" s="28" t="s">
        <v>110</v>
      </c>
      <c r="GL10" s="28">
        <v>0</v>
      </c>
      <c r="GM10" s="28" t="s">
        <v>110</v>
      </c>
      <c r="GN10" s="28">
        <v>0</v>
      </c>
      <c r="GO10" s="28">
        <v>0</v>
      </c>
      <c r="GP10" s="28" t="s">
        <v>110</v>
      </c>
      <c r="GQ10" s="28" t="s">
        <v>200</v>
      </c>
      <c r="GR10" s="28">
        <v>0</v>
      </c>
      <c r="GS10" s="28">
        <v>0</v>
      </c>
      <c r="GT10" s="28">
        <v>0</v>
      </c>
      <c r="GU10" s="28">
        <v>0</v>
      </c>
      <c r="GV10" s="28">
        <v>0</v>
      </c>
      <c r="GW10" s="28">
        <v>0</v>
      </c>
      <c r="GX10" s="28" t="s">
        <v>200</v>
      </c>
      <c r="GY10" s="28">
        <v>0</v>
      </c>
      <c r="GZ10" s="28">
        <v>0</v>
      </c>
      <c r="HA10" s="28" t="s">
        <v>200</v>
      </c>
      <c r="HB10" s="28" t="s">
        <v>200</v>
      </c>
      <c r="HC10" s="28">
        <v>0</v>
      </c>
      <c r="HD10" s="28">
        <v>0</v>
      </c>
      <c r="HE10" s="28">
        <v>0</v>
      </c>
      <c r="HF10" s="28">
        <v>0</v>
      </c>
      <c r="HG10" s="28" t="s">
        <v>200</v>
      </c>
      <c r="HH10" s="28">
        <v>0</v>
      </c>
      <c r="HI10" s="28" t="s">
        <v>148</v>
      </c>
      <c r="HJ10" s="28">
        <v>0</v>
      </c>
      <c r="HK10" s="28">
        <v>0</v>
      </c>
      <c r="HL10" s="28">
        <v>0</v>
      </c>
      <c r="HM10" s="28">
        <v>0</v>
      </c>
      <c r="HN10" s="28">
        <v>0</v>
      </c>
      <c r="HO10" s="28">
        <v>0</v>
      </c>
      <c r="HP10" s="28">
        <v>0</v>
      </c>
      <c r="HQ10" s="28" t="s">
        <v>200</v>
      </c>
      <c r="HR10" s="28">
        <v>0</v>
      </c>
      <c r="HS10" s="28" t="s">
        <v>200</v>
      </c>
      <c r="HT10" s="28" t="s">
        <v>200</v>
      </c>
      <c r="HU10" s="28">
        <v>0</v>
      </c>
      <c r="HV10" s="28">
        <v>0</v>
      </c>
      <c r="HW10" s="28">
        <v>0</v>
      </c>
      <c r="HX10" s="28" t="s">
        <v>110</v>
      </c>
      <c r="HY10" s="28">
        <v>0</v>
      </c>
      <c r="HZ10" s="28" t="s">
        <v>188</v>
      </c>
      <c r="IA10" s="28" t="s">
        <v>200</v>
      </c>
      <c r="IB10" s="28">
        <v>0</v>
      </c>
      <c r="IC10" s="28">
        <v>0</v>
      </c>
      <c r="ID10" s="28">
        <v>0</v>
      </c>
      <c r="IE10" s="28" t="s">
        <v>200</v>
      </c>
      <c r="IF10" s="28" t="s">
        <v>110</v>
      </c>
      <c r="IG10" s="28">
        <v>0</v>
      </c>
      <c r="IH10" s="28">
        <v>0</v>
      </c>
      <c r="II10" s="28" t="s">
        <v>200</v>
      </c>
      <c r="IJ10" s="28">
        <v>0</v>
      </c>
      <c r="IK10" s="28" t="s">
        <v>200</v>
      </c>
      <c r="IL10" s="28">
        <v>0</v>
      </c>
      <c r="IM10" s="28">
        <v>0</v>
      </c>
      <c r="IN10" s="28" t="s">
        <v>200</v>
      </c>
      <c r="IO10" s="28" t="s">
        <v>200</v>
      </c>
      <c r="IP10" s="28">
        <v>0</v>
      </c>
      <c r="IQ10" s="28">
        <v>0</v>
      </c>
      <c r="IR10" s="28">
        <v>0</v>
      </c>
      <c r="IS10" s="28">
        <v>0</v>
      </c>
      <c r="IT10" s="28" t="s">
        <v>200</v>
      </c>
      <c r="IU10" s="28">
        <v>0</v>
      </c>
      <c r="IV10" s="28" t="s">
        <v>200</v>
      </c>
      <c r="IW10" s="28" t="s">
        <v>200</v>
      </c>
      <c r="IX10" s="28">
        <v>0</v>
      </c>
      <c r="IY10" s="28">
        <v>0</v>
      </c>
      <c r="IZ10" s="28" t="s">
        <v>149</v>
      </c>
      <c r="JA10" s="28">
        <v>0</v>
      </c>
      <c r="JB10" s="28" t="s">
        <v>200</v>
      </c>
      <c r="JC10" s="28" t="s">
        <v>200</v>
      </c>
      <c r="JD10" s="28" t="s">
        <v>200</v>
      </c>
      <c r="JE10" s="28">
        <v>0</v>
      </c>
      <c r="JF10" s="28">
        <v>0</v>
      </c>
      <c r="JG10" s="28">
        <v>0</v>
      </c>
      <c r="JH10" s="28">
        <v>0</v>
      </c>
      <c r="JI10" s="28" t="s">
        <v>200</v>
      </c>
      <c r="JJ10" s="28">
        <v>0</v>
      </c>
      <c r="JK10" s="28">
        <v>0</v>
      </c>
      <c r="JL10" s="28">
        <v>0</v>
      </c>
      <c r="JM10" s="28">
        <v>0</v>
      </c>
      <c r="JN10" s="28">
        <v>0</v>
      </c>
      <c r="JO10" s="28">
        <v>0</v>
      </c>
    </row>
    <row r="11" spans="1:275" ht="17.25" customHeight="1">
      <c r="A11" s="103"/>
      <c r="B11" s="24" t="s">
        <v>221</v>
      </c>
      <c r="C11" s="19" t="s">
        <v>124</v>
      </c>
      <c r="D11" s="28">
        <v>453508554</v>
      </c>
      <c r="E11" s="28">
        <v>390852924.25</v>
      </c>
      <c r="F11" s="28">
        <v>66506086</v>
      </c>
      <c r="G11" s="28">
        <v>227072481</v>
      </c>
      <c r="H11" s="28" t="s">
        <v>148</v>
      </c>
      <c r="I11" s="28">
        <v>5016771685</v>
      </c>
      <c r="J11" s="28">
        <v>2457272430</v>
      </c>
      <c r="K11" s="28" t="s">
        <v>110</v>
      </c>
      <c r="L11" s="28">
        <v>666920743.5</v>
      </c>
      <c r="M11" s="28" t="s">
        <v>110</v>
      </c>
      <c r="N11" s="28" t="s">
        <v>110</v>
      </c>
      <c r="O11" s="28">
        <v>97187831</v>
      </c>
      <c r="P11" s="28">
        <v>1172099240</v>
      </c>
      <c r="Q11" s="28">
        <v>367061639</v>
      </c>
      <c r="R11" s="28" t="s">
        <v>200</v>
      </c>
      <c r="S11" s="28" t="s">
        <v>200</v>
      </c>
      <c r="T11" s="28">
        <v>205413383</v>
      </c>
      <c r="U11" s="28" t="s">
        <v>110</v>
      </c>
      <c r="V11" s="28" t="s">
        <v>110</v>
      </c>
      <c r="W11" s="28" t="s">
        <v>110</v>
      </c>
      <c r="X11" s="28" t="s">
        <v>200</v>
      </c>
      <c r="Y11" s="28">
        <v>440373164</v>
      </c>
      <c r="Z11" s="28" t="s">
        <v>200</v>
      </c>
      <c r="AA11" s="28" t="s">
        <v>149</v>
      </c>
      <c r="AB11" s="28">
        <v>256028547</v>
      </c>
      <c r="AC11" s="28" t="s">
        <v>200</v>
      </c>
      <c r="AD11" s="28">
        <v>97401436</v>
      </c>
      <c r="AE11" s="28">
        <v>209095873</v>
      </c>
      <c r="AF11" s="28" t="s">
        <v>200</v>
      </c>
      <c r="AG11" s="28" t="s">
        <v>110</v>
      </c>
      <c r="AH11" s="28" t="s">
        <v>149</v>
      </c>
      <c r="AI11" s="28" t="s">
        <v>200</v>
      </c>
      <c r="AJ11" s="28">
        <v>39039811</v>
      </c>
      <c r="AK11" s="28" t="s">
        <v>200</v>
      </c>
      <c r="AL11" s="28">
        <v>135182952</v>
      </c>
      <c r="AM11" s="28" t="s">
        <v>200</v>
      </c>
      <c r="AN11" s="28" t="s">
        <v>128</v>
      </c>
      <c r="AO11" s="28">
        <v>-573115</v>
      </c>
      <c r="AP11" s="28" t="s">
        <v>200</v>
      </c>
      <c r="AQ11" s="28" t="s">
        <v>200</v>
      </c>
      <c r="AR11" s="28" t="s">
        <v>110</v>
      </c>
      <c r="AS11" s="28" t="s">
        <v>200</v>
      </c>
      <c r="AT11" s="28">
        <v>61270011</v>
      </c>
      <c r="AU11" s="28" t="s">
        <v>110</v>
      </c>
      <c r="AV11" s="28" t="s">
        <v>200</v>
      </c>
      <c r="AW11" s="28" t="s">
        <v>200</v>
      </c>
      <c r="AX11" s="28" t="s">
        <v>200</v>
      </c>
      <c r="AY11" s="28" t="s">
        <v>128</v>
      </c>
      <c r="AZ11" s="28">
        <v>130394276</v>
      </c>
      <c r="BA11" s="28">
        <v>23158110</v>
      </c>
      <c r="BB11" s="28" t="s">
        <v>200</v>
      </c>
      <c r="BC11" s="28" t="s">
        <v>200</v>
      </c>
      <c r="BD11" s="28" t="s">
        <v>128</v>
      </c>
      <c r="BE11" s="28" t="s">
        <v>148</v>
      </c>
      <c r="BF11" s="28" t="s">
        <v>200</v>
      </c>
      <c r="BG11" s="28" t="s">
        <v>110</v>
      </c>
      <c r="BH11" s="28" t="s">
        <v>200</v>
      </c>
      <c r="BI11" s="28">
        <v>86318144</v>
      </c>
      <c r="BJ11" s="28">
        <v>102394592</v>
      </c>
      <c r="BK11" s="28">
        <v>41681355</v>
      </c>
      <c r="BL11" s="28" t="s">
        <v>200</v>
      </c>
      <c r="BM11" s="28" t="s">
        <v>200</v>
      </c>
      <c r="BN11" s="28">
        <v>63932517</v>
      </c>
      <c r="BO11" s="28">
        <v>2642579</v>
      </c>
      <c r="BP11" s="28" t="s">
        <v>149</v>
      </c>
      <c r="BQ11" s="28" t="s">
        <v>110</v>
      </c>
      <c r="BR11" s="28" t="s">
        <v>128</v>
      </c>
      <c r="BS11" s="28">
        <v>219857198</v>
      </c>
      <c r="BT11" s="28" t="s">
        <v>200</v>
      </c>
      <c r="BU11" s="28" t="s">
        <v>148</v>
      </c>
      <c r="BV11" s="28">
        <v>21413407</v>
      </c>
      <c r="BW11" s="28">
        <v>6116147</v>
      </c>
      <c r="BX11" s="28">
        <v>12123605</v>
      </c>
      <c r="BY11" s="28" t="s">
        <v>200</v>
      </c>
      <c r="BZ11" s="28">
        <v>221327599</v>
      </c>
      <c r="CA11" s="28" t="s">
        <v>200</v>
      </c>
      <c r="CB11" s="28" t="s">
        <v>200</v>
      </c>
      <c r="CC11" s="28">
        <v>31191396</v>
      </c>
      <c r="CD11" s="28" t="s">
        <v>200</v>
      </c>
      <c r="CE11" s="28">
        <v>351711799</v>
      </c>
      <c r="CF11" s="28">
        <v>17060820</v>
      </c>
      <c r="CG11" s="28" t="s">
        <v>200</v>
      </c>
      <c r="CH11" s="28">
        <v>650963011.5</v>
      </c>
      <c r="CI11" s="28">
        <v>14895710</v>
      </c>
      <c r="CJ11" s="28" t="s">
        <v>148</v>
      </c>
      <c r="CK11" s="28">
        <v>20343882</v>
      </c>
      <c r="CL11" s="28">
        <v>117928923.75</v>
      </c>
      <c r="CM11" s="28">
        <v>16641513</v>
      </c>
      <c r="CN11" s="28">
        <v>1268945422.25</v>
      </c>
      <c r="CO11" s="28">
        <v>3665648</v>
      </c>
      <c r="CP11" s="28">
        <v>15262469</v>
      </c>
      <c r="CQ11" s="28">
        <v>111447583</v>
      </c>
      <c r="CR11" s="28" t="s">
        <v>110</v>
      </c>
      <c r="CS11" s="28">
        <v>81869453</v>
      </c>
      <c r="CT11" s="28" t="s">
        <v>110</v>
      </c>
      <c r="CU11" s="28" t="s">
        <v>200</v>
      </c>
      <c r="CV11" s="28" t="s">
        <v>200</v>
      </c>
      <c r="CW11" s="28" t="s">
        <v>200</v>
      </c>
      <c r="CX11" s="28">
        <v>-2713248</v>
      </c>
      <c r="CY11" s="28" t="s">
        <v>200</v>
      </c>
      <c r="CZ11" s="28" t="s">
        <v>110</v>
      </c>
      <c r="DA11" s="28">
        <v>249140184</v>
      </c>
      <c r="DB11" s="28" t="s">
        <v>149</v>
      </c>
      <c r="DC11" s="28" t="s">
        <v>149</v>
      </c>
      <c r="DD11" s="28" t="s">
        <v>200</v>
      </c>
      <c r="DE11" s="28">
        <v>2010822</v>
      </c>
      <c r="DF11" s="28">
        <v>616759546</v>
      </c>
      <c r="DG11" s="28" t="s">
        <v>200</v>
      </c>
      <c r="DH11" s="28">
        <v>73748898</v>
      </c>
      <c r="DI11" s="28">
        <v>51509280</v>
      </c>
      <c r="DJ11" s="28">
        <v>67721341</v>
      </c>
      <c r="DK11" s="28" t="s">
        <v>200</v>
      </c>
      <c r="DL11" s="28">
        <v>222016079</v>
      </c>
      <c r="DM11" s="28" t="s">
        <v>200</v>
      </c>
      <c r="DN11" s="28">
        <v>49046770</v>
      </c>
      <c r="DO11" s="28">
        <v>38245170.25</v>
      </c>
      <c r="DP11" s="28">
        <v>47506582</v>
      </c>
      <c r="DQ11" s="28">
        <v>160303360.75</v>
      </c>
      <c r="DR11" s="28">
        <v>255600</v>
      </c>
      <c r="DS11" s="28" t="s">
        <v>200</v>
      </c>
      <c r="DT11" s="28">
        <v>381658373</v>
      </c>
      <c r="DU11" s="28">
        <v>56455274</v>
      </c>
      <c r="DV11" s="28">
        <v>86735652</v>
      </c>
      <c r="DW11" s="28" t="s">
        <v>200</v>
      </c>
      <c r="DX11" s="28">
        <v>79510781</v>
      </c>
      <c r="DY11" s="28">
        <v>605179193.5</v>
      </c>
      <c r="DZ11" s="28">
        <v>101676210</v>
      </c>
      <c r="EA11" s="28">
        <v>71786226</v>
      </c>
      <c r="EB11" s="28" t="s">
        <v>200</v>
      </c>
      <c r="EC11" s="28">
        <v>2957417127</v>
      </c>
      <c r="ED11" s="28" t="s">
        <v>200</v>
      </c>
      <c r="EE11" s="28">
        <v>29166973</v>
      </c>
      <c r="EF11" s="28">
        <v>103561903</v>
      </c>
      <c r="EG11" s="28">
        <v>96384418</v>
      </c>
      <c r="EH11" s="28">
        <v>77048235</v>
      </c>
      <c r="EI11" s="28">
        <v>16929950</v>
      </c>
      <c r="EJ11" s="28">
        <v>255107341.25</v>
      </c>
      <c r="EK11" s="28">
        <v>48964270</v>
      </c>
      <c r="EL11" s="28" t="s">
        <v>200</v>
      </c>
      <c r="EM11" s="28">
        <v>710032163</v>
      </c>
      <c r="EN11" s="28">
        <v>28630657</v>
      </c>
      <c r="EO11" s="28">
        <v>1131649576</v>
      </c>
      <c r="EP11" s="28">
        <v>112623053</v>
      </c>
      <c r="EQ11" s="28">
        <v>101785302.5</v>
      </c>
      <c r="ER11" s="28">
        <v>1496404679</v>
      </c>
      <c r="ES11" s="28">
        <v>1424080502</v>
      </c>
      <c r="ET11" s="28" t="s">
        <v>200</v>
      </c>
      <c r="EU11" s="28">
        <v>20409950</v>
      </c>
      <c r="EV11" s="28" t="s">
        <v>200</v>
      </c>
      <c r="EW11" s="28" t="s">
        <v>200</v>
      </c>
      <c r="EX11" s="28">
        <v>3669550</v>
      </c>
      <c r="EY11" s="28" t="s">
        <v>200</v>
      </c>
      <c r="EZ11" s="28">
        <v>1316493985</v>
      </c>
      <c r="FA11" s="28" t="s">
        <v>200</v>
      </c>
      <c r="FB11" s="28" t="s">
        <v>148</v>
      </c>
      <c r="FC11" s="28">
        <v>11286363</v>
      </c>
      <c r="FD11" s="28">
        <v>185799383</v>
      </c>
      <c r="FE11" s="28">
        <v>72840348</v>
      </c>
      <c r="FF11" s="28">
        <v>155906559</v>
      </c>
      <c r="FG11" s="28">
        <v>98782947</v>
      </c>
      <c r="FH11" s="28" t="s">
        <v>110</v>
      </c>
      <c r="FI11" s="28">
        <v>11430269</v>
      </c>
      <c r="FJ11" s="28" t="s">
        <v>110</v>
      </c>
      <c r="FK11" s="28">
        <v>44518730</v>
      </c>
      <c r="FL11" s="28">
        <v>179482848</v>
      </c>
      <c r="FM11" s="28" t="s">
        <v>148</v>
      </c>
      <c r="FN11" s="28" t="s">
        <v>200</v>
      </c>
      <c r="FO11" s="28" t="s">
        <v>200</v>
      </c>
      <c r="FP11" s="28" t="s">
        <v>110</v>
      </c>
      <c r="FQ11" s="28" t="s">
        <v>149</v>
      </c>
      <c r="FR11" s="28" t="s">
        <v>149</v>
      </c>
      <c r="FS11" s="28">
        <v>40910109</v>
      </c>
      <c r="FT11" s="28" t="s">
        <v>148</v>
      </c>
      <c r="FU11" s="28" t="s">
        <v>200</v>
      </c>
      <c r="FV11" s="28" t="s">
        <v>200</v>
      </c>
      <c r="FW11" s="28">
        <v>142572909</v>
      </c>
      <c r="FX11" s="28" t="s">
        <v>149</v>
      </c>
      <c r="FY11" s="28" t="s">
        <v>149</v>
      </c>
      <c r="FZ11" s="28" t="s">
        <v>200</v>
      </c>
      <c r="GA11" s="28" t="s">
        <v>128</v>
      </c>
      <c r="GB11" s="28" t="s">
        <v>149</v>
      </c>
      <c r="GC11" s="28" t="s">
        <v>149</v>
      </c>
      <c r="GD11" s="28" t="s">
        <v>200</v>
      </c>
      <c r="GE11" s="28" t="s">
        <v>110</v>
      </c>
      <c r="GF11" s="28" t="s">
        <v>110</v>
      </c>
      <c r="GG11" s="28" t="s">
        <v>200</v>
      </c>
      <c r="GH11" s="28" t="s">
        <v>200</v>
      </c>
      <c r="GI11" s="28" t="s">
        <v>110</v>
      </c>
      <c r="GJ11" s="28" t="s">
        <v>200</v>
      </c>
      <c r="GK11" s="28" t="s">
        <v>110</v>
      </c>
      <c r="GL11" s="28">
        <v>59582050</v>
      </c>
      <c r="GM11" s="28" t="s">
        <v>110</v>
      </c>
      <c r="GN11" s="28" t="s">
        <v>200</v>
      </c>
      <c r="GO11" s="28" t="s">
        <v>200</v>
      </c>
      <c r="GP11" s="28" t="s">
        <v>110</v>
      </c>
      <c r="GQ11" s="28" t="s">
        <v>200</v>
      </c>
      <c r="GR11" s="28" t="s">
        <v>200</v>
      </c>
      <c r="GS11" s="28" t="s">
        <v>200</v>
      </c>
      <c r="GT11" s="28" t="s">
        <v>200</v>
      </c>
      <c r="GU11" s="28" t="s">
        <v>200</v>
      </c>
      <c r="GV11" s="28" t="s">
        <v>200</v>
      </c>
      <c r="GW11" s="28">
        <v>1146161619</v>
      </c>
      <c r="GX11" s="28" t="s">
        <v>200</v>
      </c>
      <c r="GY11" s="28">
        <v>22790384</v>
      </c>
      <c r="GZ11" s="28" t="s">
        <v>200</v>
      </c>
      <c r="HA11" s="28" t="s">
        <v>200</v>
      </c>
      <c r="HB11" s="28" t="s">
        <v>200</v>
      </c>
      <c r="HC11" s="28" t="s">
        <v>200</v>
      </c>
      <c r="HD11" s="28" t="s">
        <v>200</v>
      </c>
      <c r="HE11" s="28" t="s">
        <v>200</v>
      </c>
      <c r="HF11" s="28" t="s">
        <v>200</v>
      </c>
      <c r="HG11" s="28">
        <v>1275754492</v>
      </c>
      <c r="HH11" s="28">
        <v>42813581</v>
      </c>
      <c r="HI11" s="28" t="s">
        <v>148</v>
      </c>
      <c r="HJ11" s="28" t="s">
        <v>200</v>
      </c>
      <c r="HK11" s="28" t="s">
        <v>200</v>
      </c>
      <c r="HL11" s="28" t="s">
        <v>200</v>
      </c>
      <c r="HM11" s="28" t="s">
        <v>200</v>
      </c>
      <c r="HN11" s="28" t="s">
        <v>200</v>
      </c>
      <c r="HO11" s="28">
        <v>2987748</v>
      </c>
      <c r="HP11" s="28">
        <v>218815623</v>
      </c>
      <c r="HQ11" s="28">
        <v>91878313.5</v>
      </c>
      <c r="HR11" s="28">
        <v>396943622</v>
      </c>
      <c r="HS11" s="28">
        <v>255694741.25</v>
      </c>
      <c r="HT11" s="28" t="s">
        <v>200</v>
      </c>
      <c r="HU11" s="28">
        <v>-16009245</v>
      </c>
      <c r="HV11" s="28">
        <v>-1179200</v>
      </c>
      <c r="HW11" s="28">
        <v>13695364</v>
      </c>
      <c r="HX11" s="28" t="s">
        <v>110</v>
      </c>
      <c r="HY11" s="28">
        <v>-59157421</v>
      </c>
      <c r="HZ11" s="28" t="s">
        <v>188</v>
      </c>
      <c r="IA11" s="28">
        <v>36296999</v>
      </c>
      <c r="IB11" s="28">
        <v>37540095</v>
      </c>
      <c r="IC11" s="28">
        <v>302224605</v>
      </c>
      <c r="ID11" s="28">
        <v>24865230</v>
      </c>
      <c r="IE11" s="28">
        <v>44342876</v>
      </c>
      <c r="IF11" s="28" t="s">
        <v>110</v>
      </c>
      <c r="IG11" s="28">
        <v>12115661</v>
      </c>
      <c r="IH11" s="28">
        <v>6587289</v>
      </c>
      <c r="II11" s="28">
        <v>54646116</v>
      </c>
      <c r="IJ11" s="28" t="s">
        <v>200</v>
      </c>
      <c r="IK11" s="28">
        <v>139373946</v>
      </c>
      <c r="IL11" s="28">
        <v>984097</v>
      </c>
      <c r="IM11" s="28">
        <v>34564877</v>
      </c>
      <c r="IN11" s="28">
        <v>316479865</v>
      </c>
      <c r="IO11" s="28" t="s">
        <v>200</v>
      </c>
      <c r="IP11" s="28">
        <v>-20552774</v>
      </c>
      <c r="IQ11" s="28">
        <v>76671038</v>
      </c>
      <c r="IR11" s="28" t="s">
        <v>200</v>
      </c>
      <c r="IS11" s="28">
        <v>111112402</v>
      </c>
      <c r="IT11" s="28" t="s">
        <v>200</v>
      </c>
      <c r="IU11" s="28">
        <v>83539137</v>
      </c>
      <c r="IV11" s="28">
        <v>1565217712</v>
      </c>
      <c r="IW11" s="28">
        <v>366678009</v>
      </c>
      <c r="IX11" s="28" t="s">
        <v>200</v>
      </c>
      <c r="IY11" s="28">
        <v>20063726</v>
      </c>
      <c r="IZ11" s="28" t="s">
        <v>149</v>
      </c>
      <c r="JA11" s="28">
        <v>104136100</v>
      </c>
      <c r="JB11" s="28" t="s">
        <v>200</v>
      </c>
      <c r="JC11" s="28" t="s">
        <v>200</v>
      </c>
      <c r="JD11" s="28">
        <v>-15486558</v>
      </c>
      <c r="JE11" s="28">
        <v>29293389</v>
      </c>
      <c r="JF11" s="28" t="s">
        <v>200</v>
      </c>
      <c r="JG11" s="28">
        <v>3564083</v>
      </c>
      <c r="JH11" s="28" t="s">
        <v>200</v>
      </c>
      <c r="JI11" s="28">
        <v>-25507258</v>
      </c>
      <c r="JJ11" s="28">
        <v>-7789921</v>
      </c>
      <c r="JK11" s="28">
        <v>-24775778</v>
      </c>
      <c r="JL11" s="28">
        <v>8571028</v>
      </c>
      <c r="JM11" s="28">
        <v>768155446</v>
      </c>
      <c r="JN11" s="28" t="s">
        <v>200</v>
      </c>
      <c r="JO11" s="28">
        <v>-50402389</v>
      </c>
    </row>
    <row r="12" spans="1:275" ht="17.25" customHeight="1">
      <c r="A12" s="104"/>
      <c r="B12" s="24" t="s">
        <v>223</v>
      </c>
      <c r="C12" s="37" t="s">
        <v>220</v>
      </c>
      <c r="D12" s="38">
        <f>IF(D11&lt;0,0,D11)</f>
        <v>453508554</v>
      </c>
      <c r="E12" s="38">
        <f t="shared" ref="E12:BP12" si="5">IF(E11&lt;0,0,E11)</f>
        <v>390852924.25</v>
      </c>
      <c r="F12" s="38">
        <f t="shared" si="5"/>
        <v>66506086</v>
      </c>
      <c r="G12" s="38">
        <f t="shared" si="5"/>
        <v>227072481</v>
      </c>
      <c r="H12" s="38" t="str">
        <f t="shared" si="5"/>
        <v>측정 제외</v>
      </c>
      <c r="I12" s="38">
        <f t="shared" si="5"/>
        <v>5016771685</v>
      </c>
      <c r="J12" s="38">
        <f t="shared" si="5"/>
        <v>2457272430</v>
      </c>
      <c r="K12" s="38" t="str">
        <f t="shared" si="5"/>
        <v>협약 종료</v>
      </c>
      <c r="L12" s="38">
        <f t="shared" si="5"/>
        <v>666920743.5</v>
      </c>
      <c r="M12" s="38" t="str">
        <f t="shared" si="5"/>
        <v>협약 종료</v>
      </c>
      <c r="N12" s="38" t="str">
        <f t="shared" si="5"/>
        <v>협약 종료</v>
      </c>
      <c r="O12" s="38">
        <f t="shared" si="5"/>
        <v>97187831</v>
      </c>
      <c r="P12" s="38">
        <f t="shared" si="5"/>
        <v>1172099240</v>
      </c>
      <c r="Q12" s="38">
        <f t="shared" si="5"/>
        <v>367061639</v>
      </c>
      <c r="R12" s="38" t="str">
        <f t="shared" si="5"/>
        <v/>
      </c>
      <c r="S12" s="38" t="str">
        <f t="shared" si="5"/>
        <v/>
      </c>
      <c r="T12" s="38">
        <f t="shared" si="5"/>
        <v>205413383</v>
      </c>
      <c r="U12" s="38" t="str">
        <f t="shared" si="5"/>
        <v>협약 종료</v>
      </c>
      <c r="V12" s="38" t="str">
        <f t="shared" si="5"/>
        <v>협약 종료</v>
      </c>
      <c r="W12" s="38" t="str">
        <f t="shared" si="5"/>
        <v>협약 종료</v>
      </c>
      <c r="X12" s="38" t="str">
        <f t="shared" si="5"/>
        <v/>
      </c>
      <c r="Y12" s="38">
        <f t="shared" si="5"/>
        <v>440373164</v>
      </c>
      <c r="Z12" s="38" t="str">
        <f t="shared" si="5"/>
        <v/>
      </c>
      <c r="AA12" s="38" t="str">
        <f t="shared" si="5"/>
        <v>측정(무성과)</v>
      </c>
      <c r="AB12" s="38">
        <f t="shared" si="5"/>
        <v>256028547</v>
      </c>
      <c r="AC12" s="38" t="str">
        <f t="shared" si="5"/>
        <v/>
      </c>
      <c r="AD12" s="38">
        <f t="shared" si="5"/>
        <v>97401436</v>
      </c>
      <c r="AE12" s="38">
        <f t="shared" si="5"/>
        <v>209095873</v>
      </c>
      <c r="AF12" s="38" t="str">
        <f t="shared" si="5"/>
        <v/>
      </c>
      <c r="AG12" s="38" t="str">
        <f t="shared" si="5"/>
        <v>협약 종료</v>
      </c>
      <c r="AH12" s="38" t="str">
        <f t="shared" si="5"/>
        <v>측정(무성과)</v>
      </c>
      <c r="AI12" s="38" t="str">
        <f t="shared" si="5"/>
        <v/>
      </c>
      <c r="AJ12" s="38">
        <f t="shared" si="5"/>
        <v>39039811</v>
      </c>
      <c r="AK12" s="38" t="str">
        <f t="shared" si="5"/>
        <v/>
      </c>
      <c r="AL12" s="38">
        <f t="shared" si="5"/>
        <v>135182952</v>
      </c>
      <c r="AM12" s="38" t="str">
        <f t="shared" si="5"/>
        <v/>
      </c>
      <c r="AN12" s="38" t="str">
        <f t="shared" si="5"/>
        <v>협약 해지</v>
      </c>
      <c r="AO12" s="38">
        <f t="shared" si="5"/>
        <v>0</v>
      </c>
      <c r="AP12" s="38" t="str">
        <f t="shared" si="5"/>
        <v/>
      </c>
      <c r="AQ12" s="38" t="str">
        <f t="shared" si="5"/>
        <v/>
      </c>
      <c r="AR12" s="38" t="str">
        <f t="shared" si="5"/>
        <v>협약 종료</v>
      </c>
      <c r="AS12" s="38" t="str">
        <f t="shared" si="5"/>
        <v/>
      </c>
      <c r="AT12" s="38">
        <f t="shared" si="5"/>
        <v>61270011</v>
      </c>
      <c r="AU12" s="38" t="str">
        <f t="shared" si="5"/>
        <v>협약 종료</v>
      </c>
      <c r="AV12" s="38" t="str">
        <f t="shared" si="5"/>
        <v/>
      </c>
      <c r="AW12" s="38" t="str">
        <f t="shared" si="5"/>
        <v/>
      </c>
      <c r="AX12" s="38" t="str">
        <f t="shared" si="5"/>
        <v/>
      </c>
      <c r="AY12" s="38" t="str">
        <f t="shared" si="5"/>
        <v>협약 해지</v>
      </c>
      <c r="AZ12" s="38">
        <f t="shared" si="5"/>
        <v>130394276</v>
      </c>
      <c r="BA12" s="38">
        <f t="shared" si="5"/>
        <v>23158110</v>
      </c>
      <c r="BB12" s="38" t="str">
        <f t="shared" si="5"/>
        <v/>
      </c>
      <c r="BC12" s="38" t="str">
        <f t="shared" si="5"/>
        <v/>
      </c>
      <c r="BD12" s="38" t="str">
        <f t="shared" si="5"/>
        <v>협약 해지</v>
      </c>
      <c r="BE12" s="38" t="str">
        <f t="shared" si="5"/>
        <v>측정 제외</v>
      </c>
      <c r="BF12" s="38" t="str">
        <f t="shared" si="5"/>
        <v/>
      </c>
      <c r="BG12" s="38" t="str">
        <f t="shared" si="5"/>
        <v>협약 종료</v>
      </c>
      <c r="BH12" s="38" t="str">
        <f t="shared" si="5"/>
        <v/>
      </c>
      <c r="BI12" s="38">
        <f t="shared" si="5"/>
        <v>86318144</v>
      </c>
      <c r="BJ12" s="38">
        <f t="shared" si="5"/>
        <v>102394592</v>
      </c>
      <c r="BK12" s="38">
        <f t="shared" si="5"/>
        <v>41681355</v>
      </c>
      <c r="BL12" s="38" t="str">
        <f t="shared" si="5"/>
        <v/>
      </c>
      <c r="BM12" s="38" t="str">
        <f t="shared" si="5"/>
        <v/>
      </c>
      <c r="BN12" s="38">
        <f t="shared" si="5"/>
        <v>63932517</v>
      </c>
      <c r="BO12" s="38">
        <f t="shared" si="5"/>
        <v>2642579</v>
      </c>
      <c r="BP12" s="38" t="str">
        <f t="shared" si="5"/>
        <v>측정(무성과)</v>
      </c>
      <c r="BQ12" s="38" t="str">
        <f t="shared" ref="BQ12:EB12" si="6">IF(BQ11&lt;0,0,BQ11)</f>
        <v>협약 종료</v>
      </c>
      <c r="BR12" s="38" t="str">
        <f t="shared" si="6"/>
        <v>협약 해지</v>
      </c>
      <c r="BS12" s="38">
        <f t="shared" si="6"/>
        <v>219857198</v>
      </c>
      <c r="BT12" s="38" t="str">
        <f t="shared" si="6"/>
        <v/>
      </c>
      <c r="BU12" s="38" t="str">
        <f t="shared" si="6"/>
        <v>측정 제외</v>
      </c>
      <c r="BV12" s="38">
        <f t="shared" si="6"/>
        <v>21413407</v>
      </c>
      <c r="BW12" s="38">
        <f t="shared" si="6"/>
        <v>6116147</v>
      </c>
      <c r="BX12" s="38">
        <f t="shared" si="6"/>
        <v>12123605</v>
      </c>
      <c r="BY12" s="38" t="str">
        <f t="shared" si="6"/>
        <v/>
      </c>
      <c r="BZ12" s="38">
        <f t="shared" si="6"/>
        <v>221327599</v>
      </c>
      <c r="CA12" s="38" t="str">
        <f t="shared" si="6"/>
        <v/>
      </c>
      <c r="CB12" s="38" t="str">
        <f t="shared" si="6"/>
        <v/>
      </c>
      <c r="CC12" s="38">
        <f t="shared" si="6"/>
        <v>31191396</v>
      </c>
      <c r="CD12" s="38" t="str">
        <f t="shared" si="6"/>
        <v/>
      </c>
      <c r="CE12" s="38">
        <f t="shared" si="6"/>
        <v>351711799</v>
      </c>
      <c r="CF12" s="38">
        <f t="shared" si="6"/>
        <v>17060820</v>
      </c>
      <c r="CG12" s="38" t="str">
        <f t="shared" si="6"/>
        <v/>
      </c>
      <c r="CH12" s="38">
        <f t="shared" si="6"/>
        <v>650963011.5</v>
      </c>
      <c r="CI12" s="38">
        <f t="shared" si="6"/>
        <v>14895710</v>
      </c>
      <c r="CJ12" s="38" t="str">
        <f t="shared" si="6"/>
        <v>측정 제외</v>
      </c>
      <c r="CK12" s="38">
        <f t="shared" si="6"/>
        <v>20343882</v>
      </c>
      <c r="CL12" s="38">
        <f t="shared" si="6"/>
        <v>117928923.75</v>
      </c>
      <c r="CM12" s="38">
        <f t="shared" si="6"/>
        <v>16641513</v>
      </c>
      <c r="CN12" s="38">
        <f t="shared" si="6"/>
        <v>1268945422.25</v>
      </c>
      <c r="CO12" s="38">
        <f t="shared" si="6"/>
        <v>3665648</v>
      </c>
      <c r="CP12" s="38">
        <f t="shared" si="6"/>
        <v>15262469</v>
      </c>
      <c r="CQ12" s="38">
        <f t="shared" si="6"/>
        <v>111447583</v>
      </c>
      <c r="CR12" s="38" t="str">
        <f t="shared" si="6"/>
        <v>협약 종료</v>
      </c>
      <c r="CS12" s="38">
        <f t="shared" si="6"/>
        <v>81869453</v>
      </c>
      <c r="CT12" s="38" t="str">
        <f t="shared" si="6"/>
        <v>협약 종료</v>
      </c>
      <c r="CU12" s="38" t="str">
        <f t="shared" si="6"/>
        <v/>
      </c>
      <c r="CV12" s="38" t="str">
        <f t="shared" si="6"/>
        <v/>
      </c>
      <c r="CW12" s="38" t="str">
        <f t="shared" si="6"/>
        <v/>
      </c>
      <c r="CX12" s="38">
        <f t="shared" si="6"/>
        <v>0</v>
      </c>
      <c r="CY12" s="38" t="str">
        <f t="shared" si="6"/>
        <v/>
      </c>
      <c r="CZ12" s="38" t="str">
        <f t="shared" si="6"/>
        <v>협약 종료</v>
      </c>
      <c r="DA12" s="38">
        <f t="shared" si="6"/>
        <v>249140184</v>
      </c>
      <c r="DB12" s="38" t="str">
        <f t="shared" si="6"/>
        <v>측정(무성과)</v>
      </c>
      <c r="DC12" s="38" t="str">
        <f t="shared" si="6"/>
        <v>측정(무성과)</v>
      </c>
      <c r="DD12" s="38" t="str">
        <f t="shared" si="6"/>
        <v/>
      </c>
      <c r="DE12" s="38">
        <f t="shared" si="6"/>
        <v>2010822</v>
      </c>
      <c r="DF12" s="38">
        <f t="shared" si="6"/>
        <v>616759546</v>
      </c>
      <c r="DG12" s="38" t="str">
        <f t="shared" si="6"/>
        <v/>
      </c>
      <c r="DH12" s="38">
        <f t="shared" si="6"/>
        <v>73748898</v>
      </c>
      <c r="DI12" s="38">
        <f t="shared" si="6"/>
        <v>51509280</v>
      </c>
      <c r="DJ12" s="38">
        <f t="shared" si="6"/>
        <v>67721341</v>
      </c>
      <c r="DK12" s="38" t="str">
        <f t="shared" si="6"/>
        <v/>
      </c>
      <c r="DL12" s="38">
        <f t="shared" si="6"/>
        <v>222016079</v>
      </c>
      <c r="DM12" s="38" t="str">
        <f t="shared" si="6"/>
        <v/>
      </c>
      <c r="DN12" s="38">
        <f t="shared" si="6"/>
        <v>49046770</v>
      </c>
      <c r="DO12" s="38">
        <f t="shared" si="6"/>
        <v>38245170.25</v>
      </c>
      <c r="DP12" s="38">
        <f t="shared" si="6"/>
        <v>47506582</v>
      </c>
      <c r="DQ12" s="38">
        <f t="shared" si="6"/>
        <v>160303360.75</v>
      </c>
      <c r="DR12" s="38">
        <f t="shared" si="6"/>
        <v>255600</v>
      </c>
      <c r="DS12" s="38" t="str">
        <f t="shared" si="6"/>
        <v/>
      </c>
      <c r="DT12" s="38">
        <f t="shared" si="6"/>
        <v>381658373</v>
      </c>
      <c r="DU12" s="38">
        <f t="shared" si="6"/>
        <v>56455274</v>
      </c>
      <c r="DV12" s="38">
        <f t="shared" si="6"/>
        <v>86735652</v>
      </c>
      <c r="DW12" s="38" t="str">
        <f t="shared" si="6"/>
        <v/>
      </c>
      <c r="DX12" s="38">
        <f t="shared" si="6"/>
        <v>79510781</v>
      </c>
      <c r="DY12" s="38">
        <f t="shared" si="6"/>
        <v>605179193.5</v>
      </c>
      <c r="DZ12" s="38">
        <f t="shared" si="6"/>
        <v>101676210</v>
      </c>
      <c r="EA12" s="38">
        <f t="shared" si="6"/>
        <v>71786226</v>
      </c>
      <c r="EB12" s="38" t="str">
        <f t="shared" si="6"/>
        <v/>
      </c>
      <c r="EC12" s="38">
        <f t="shared" ref="EC12:GN12" si="7">IF(EC11&lt;0,0,EC11)</f>
        <v>2957417127</v>
      </c>
      <c r="ED12" s="38" t="str">
        <f t="shared" si="7"/>
        <v/>
      </c>
      <c r="EE12" s="38">
        <f t="shared" si="7"/>
        <v>29166973</v>
      </c>
      <c r="EF12" s="38">
        <f t="shared" si="7"/>
        <v>103561903</v>
      </c>
      <c r="EG12" s="38">
        <f t="shared" si="7"/>
        <v>96384418</v>
      </c>
      <c r="EH12" s="38">
        <f t="shared" si="7"/>
        <v>77048235</v>
      </c>
      <c r="EI12" s="38">
        <f t="shared" si="7"/>
        <v>16929950</v>
      </c>
      <c r="EJ12" s="38">
        <f t="shared" si="7"/>
        <v>255107341.25</v>
      </c>
      <c r="EK12" s="38">
        <f t="shared" si="7"/>
        <v>48964270</v>
      </c>
      <c r="EL12" s="38" t="str">
        <f t="shared" si="7"/>
        <v/>
      </c>
      <c r="EM12" s="38">
        <f t="shared" si="7"/>
        <v>710032163</v>
      </c>
      <c r="EN12" s="38">
        <f t="shared" si="7"/>
        <v>28630657</v>
      </c>
      <c r="EO12" s="38">
        <f t="shared" si="7"/>
        <v>1131649576</v>
      </c>
      <c r="EP12" s="38">
        <f t="shared" si="7"/>
        <v>112623053</v>
      </c>
      <c r="EQ12" s="38">
        <f t="shared" si="7"/>
        <v>101785302.5</v>
      </c>
      <c r="ER12" s="38">
        <f t="shared" si="7"/>
        <v>1496404679</v>
      </c>
      <c r="ES12" s="38">
        <f t="shared" si="7"/>
        <v>1424080502</v>
      </c>
      <c r="ET12" s="38" t="str">
        <f t="shared" si="7"/>
        <v/>
      </c>
      <c r="EU12" s="38">
        <f t="shared" si="7"/>
        <v>20409950</v>
      </c>
      <c r="EV12" s="38" t="str">
        <f t="shared" si="7"/>
        <v/>
      </c>
      <c r="EW12" s="38" t="str">
        <f t="shared" si="7"/>
        <v/>
      </c>
      <c r="EX12" s="38">
        <f t="shared" si="7"/>
        <v>3669550</v>
      </c>
      <c r="EY12" s="38" t="str">
        <f t="shared" si="7"/>
        <v/>
      </c>
      <c r="EZ12" s="38">
        <f t="shared" si="7"/>
        <v>1316493985</v>
      </c>
      <c r="FA12" s="38" t="str">
        <f t="shared" si="7"/>
        <v/>
      </c>
      <c r="FB12" s="38" t="str">
        <f t="shared" si="7"/>
        <v>측정 제외</v>
      </c>
      <c r="FC12" s="38">
        <f t="shared" si="7"/>
        <v>11286363</v>
      </c>
      <c r="FD12" s="38">
        <f t="shared" si="7"/>
        <v>185799383</v>
      </c>
      <c r="FE12" s="38">
        <f t="shared" si="7"/>
        <v>72840348</v>
      </c>
      <c r="FF12" s="38">
        <f t="shared" si="7"/>
        <v>155906559</v>
      </c>
      <c r="FG12" s="38">
        <f t="shared" si="7"/>
        <v>98782947</v>
      </c>
      <c r="FH12" s="38" t="str">
        <f t="shared" si="7"/>
        <v>협약 종료</v>
      </c>
      <c r="FI12" s="38">
        <f t="shared" si="7"/>
        <v>11430269</v>
      </c>
      <c r="FJ12" s="38" t="str">
        <f t="shared" si="7"/>
        <v>협약 종료</v>
      </c>
      <c r="FK12" s="38">
        <f t="shared" si="7"/>
        <v>44518730</v>
      </c>
      <c r="FL12" s="38">
        <f t="shared" si="7"/>
        <v>179482848</v>
      </c>
      <c r="FM12" s="38" t="str">
        <f t="shared" si="7"/>
        <v>측정 제외</v>
      </c>
      <c r="FN12" s="38" t="str">
        <f t="shared" si="7"/>
        <v/>
      </c>
      <c r="FO12" s="38" t="str">
        <f t="shared" si="7"/>
        <v/>
      </c>
      <c r="FP12" s="38" t="str">
        <f t="shared" si="7"/>
        <v>협약 종료</v>
      </c>
      <c r="FQ12" s="38" t="str">
        <f t="shared" si="7"/>
        <v>측정(무성과)</v>
      </c>
      <c r="FR12" s="38" t="str">
        <f t="shared" si="7"/>
        <v>측정(무성과)</v>
      </c>
      <c r="FS12" s="38">
        <f t="shared" si="7"/>
        <v>40910109</v>
      </c>
      <c r="FT12" s="38" t="str">
        <f t="shared" si="7"/>
        <v>측정 제외</v>
      </c>
      <c r="FU12" s="38" t="str">
        <f t="shared" si="7"/>
        <v/>
      </c>
      <c r="FV12" s="38" t="str">
        <f t="shared" si="7"/>
        <v/>
      </c>
      <c r="FW12" s="38">
        <f t="shared" si="7"/>
        <v>142572909</v>
      </c>
      <c r="FX12" s="38" t="str">
        <f t="shared" si="7"/>
        <v>측정(무성과)</v>
      </c>
      <c r="FY12" s="38" t="str">
        <f t="shared" si="7"/>
        <v>측정(무성과)</v>
      </c>
      <c r="FZ12" s="38" t="str">
        <f t="shared" si="7"/>
        <v/>
      </c>
      <c r="GA12" s="38" t="str">
        <f t="shared" si="7"/>
        <v>협약 해지</v>
      </c>
      <c r="GB12" s="38" t="str">
        <f t="shared" si="7"/>
        <v>측정(무성과)</v>
      </c>
      <c r="GC12" s="38" t="str">
        <f t="shared" si="7"/>
        <v>측정(무성과)</v>
      </c>
      <c r="GD12" s="38" t="str">
        <f t="shared" si="7"/>
        <v/>
      </c>
      <c r="GE12" s="38" t="str">
        <f t="shared" si="7"/>
        <v>협약 종료</v>
      </c>
      <c r="GF12" s="38" t="str">
        <f t="shared" si="7"/>
        <v>협약 종료</v>
      </c>
      <c r="GG12" s="38" t="str">
        <f t="shared" si="7"/>
        <v/>
      </c>
      <c r="GH12" s="38" t="str">
        <f t="shared" si="7"/>
        <v/>
      </c>
      <c r="GI12" s="38" t="str">
        <f t="shared" si="7"/>
        <v>협약 종료</v>
      </c>
      <c r="GJ12" s="38" t="str">
        <f t="shared" si="7"/>
        <v/>
      </c>
      <c r="GK12" s="38" t="str">
        <f t="shared" si="7"/>
        <v>협약 종료</v>
      </c>
      <c r="GL12" s="38">
        <f t="shared" si="7"/>
        <v>59582050</v>
      </c>
      <c r="GM12" s="38" t="str">
        <f t="shared" si="7"/>
        <v>협약 종료</v>
      </c>
      <c r="GN12" s="38" t="str">
        <f t="shared" si="7"/>
        <v/>
      </c>
      <c r="GO12" s="38" t="str">
        <f t="shared" ref="GO12:IU12" si="8">IF(GO11&lt;0,0,GO11)</f>
        <v/>
      </c>
      <c r="GP12" s="38" t="str">
        <f t="shared" si="8"/>
        <v>협약 종료</v>
      </c>
      <c r="GQ12" s="38" t="str">
        <f t="shared" si="8"/>
        <v/>
      </c>
      <c r="GR12" s="38" t="str">
        <f t="shared" si="8"/>
        <v/>
      </c>
      <c r="GS12" s="38" t="str">
        <f t="shared" si="8"/>
        <v/>
      </c>
      <c r="GT12" s="38" t="str">
        <f t="shared" si="8"/>
        <v/>
      </c>
      <c r="GU12" s="38" t="str">
        <f t="shared" si="8"/>
        <v/>
      </c>
      <c r="GV12" s="38" t="str">
        <f t="shared" si="8"/>
        <v/>
      </c>
      <c r="GW12" s="38">
        <f t="shared" si="8"/>
        <v>1146161619</v>
      </c>
      <c r="GX12" s="38" t="str">
        <f t="shared" si="8"/>
        <v/>
      </c>
      <c r="GY12" s="38">
        <f t="shared" si="8"/>
        <v>22790384</v>
      </c>
      <c r="GZ12" s="38" t="str">
        <f t="shared" si="8"/>
        <v/>
      </c>
      <c r="HA12" s="38" t="str">
        <f t="shared" si="8"/>
        <v/>
      </c>
      <c r="HB12" s="38" t="str">
        <f t="shared" si="8"/>
        <v/>
      </c>
      <c r="HC12" s="38" t="str">
        <f t="shared" si="8"/>
        <v/>
      </c>
      <c r="HD12" s="38" t="str">
        <f t="shared" si="8"/>
        <v/>
      </c>
      <c r="HE12" s="38" t="str">
        <f t="shared" si="8"/>
        <v/>
      </c>
      <c r="HF12" s="38" t="str">
        <f t="shared" si="8"/>
        <v/>
      </c>
      <c r="HG12" s="38">
        <f t="shared" si="8"/>
        <v>1275754492</v>
      </c>
      <c r="HH12" s="38">
        <f t="shared" si="8"/>
        <v>42813581</v>
      </c>
      <c r="HI12" s="38" t="str">
        <f t="shared" si="8"/>
        <v>측정 제외</v>
      </c>
      <c r="HJ12" s="38" t="str">
        <f t="shared" si="8"/>
        <v/>
      </c>
      <c r="HK12" s="38" t="str">
        <f t="shared" si="8"/>
        <v/>
      </c>
      <c r="HL12" s="38" t="str">
        <f t="shared" si="8"/>
        <v/>
      </c>
      <c r="HM12" s="38" t="str">
        <f t="shared" si="8"/>
        <v/>
      </c>
      <c r="HN12" s="38" t="str">
        <f t="shared" si="8"/>
        <v/>
      </c>
      <c r="HO12" s="38">
        <f t="shared" si="8"/>
        <v>2987748</v>
      </c>
      <c r="HP12" s="38">
        <f t="shared" si="8"/>
        <v>218815623</v>
      </c>
      <c r="HQ12" s="38">
        <f t="shared" si="8"/>
        <v>91878313.5</v>
      </c>
      <c r="HR12" s="38">
        <f t="shared" si="8"/>
        <v>396943622</v>
      </c>
      <c r="HS12" s="38">
        <f t="shared" si="8"/>
        <v>255694741.25</v>
      </c>
      <c r="HT12" s="38" t="str">
        <f t="shared" si="8"/>
        <v/>
      </c>
      <c r="HU12" s="38">
        <f t="shared" si="8"/>
        <v>0</v>
      </c>
      <c r="HV12" s="38">
        <f t="shared" si="8"/>
        <v>0</v>
      </c>
      <c r="HW12" s="38">
        <f t="shared" si="8"/>
        <v>13695364</v>
      </c>
      <c r="HX12" s="38" t="str">
        <f t="shared" si="8"/>
        <v>협약 종료</v>
      </c>
      <c r="HY12" s="38">
        <f t="shared" si="8"/>
        <v>0</v>
      </c>
      <c r="HZ12" s="38" t="str">
        <f t="shared" si="8"/>
        <v>협약 종료(미협약)</v>
      </c>
      <c r="IA12" s="38">
        <f t="shared" si="8"/>
        <v>36296999</v>
      </c>
      <c r="IB12" s="38">
        <f t="shared" si="8"/>
        <v>37540095</v>
      </c>
      <c r="IC12" s="38">
        <f t="shared" si="8"/>
        <v>302224605</v>
      </c>
      <c r="ID12" s="38">
        <f t="shared" si="8"/>
        <v>24865230</v>
      </c>
      <c r="IE12" s="38">
        <f t="shared" si="8"/>
        <v>44342876</v>
      </c>
      <c r="IF12" s="38" t="str">
        <f t="shared" si="8"/>
        <v>협약 종료</v>
      </c>
      <c r="IG12" s="38">
        <f t="shared" si="8"/>
        <v>12115661</v>
      </c>
      <c r="IH12" s="38">
        <f t="shared" si="8"/>
        <v>6587289</v>
      </c>
      <c r="II12" s="38">
        <f t="shared" si="8"/>
        <v>54646116</v>
      </c>
      <c r="IJ12" s="38" t="str">
        <f t="shared" si="8"/>
        <v/>
      </c>
      <c r="IK12" s="38">
        <f t="shared" si="8"/>
        <v>139373946</v>
      </c>
      <c r="IL12" s="38">
        <f t="shared" si="8"/>
        <v>984097</v>
      </c>
      <c r="IM12" s="38">
        <f t="shared" si="8"/>
        <v>34564877</v>
      </c>
      <c r="IN12" s="38">
        <f t="shared" si="8"/>
        <v>316479865</v>
      </c>
      <c r="IO12" s="38" t="str">
        <f t="shared" si="8"/>
        <v/>
      </c>
      <c r="IP12" s="38">
        <f t="shared" si="8"/>
        <v>0</v>
      </c>
      <c r="IQ12" s="38">
        <f t="shared" si="8"/>
        <v>76671038</v>
      </c>
      <c r="IR12" s="38" t="str">
        <f t="shared" si="8"/>
        <v/>
      </c>
      <c r="IS12" s="38">
        <f t="shared" si="8"/>
        <v>111112402</v>
      </c>
      <c r="IT12" s="38" t="str">
        <f t="shared" si="8"/>
        <v/>
      </c>
      <c r="IU12" s="38">
        <f t="shared" si="8"/>
        <v>83539137</v>
      </c>
      <c r="IV12" s="38">
        <f t="shared" ref="IV12:JO12" si="9">IF(IV11&lt;0,0,IV11)</f>
        <v>1565217712</v>
      </c>
      <c r="IW12" s="38">
        <f t="shared" si="9"/>
        <v>366678009</v>
      </c>
      <c r="IX12" s="38" t="str">
        <f t="shared" si="9"/>
        <v/>
      </c>
      <c r="IY12" s="38">
        <f t="shared" si="9"/>
        <v>20063726</v>
      </c>
      <c r="IZ12" s="38" t="str">
        <f t="shared" si="9"/>
        <v>측정(무성과)</v>
      </c>
      <c r="JA12" s="38">
        <f t="shared" si="9"/>
        <v>104136100</v>
      </c>
      <c r="JB12" s="38" t="str">
        <f t="shared" si="9"/>
        <v/>
      </c>
      <c r="JC12" s="38" t="str">
        <f t="shared" si="9"/>
        <v/>
      </c>
      <c r="JD12" s="38">
        <f t="shared" si="9"/>
        <v>0</v>
      </c>
      <c r="JE12" s="38">
        <f t="shared" si="9"/>
        <v>29293389</v>
      </c>
      <c r="JF12" s="38" t="str">
        <f t="shared" si="9"/>
        <v/>
      </c>
      <c r="JG12" s="38">
        <f t="shared" si="9"/>
        <v>3564083</v>
      </c>
      <c r="JH12" s="38" t="str">
        <f t="shared" si="9"/>
        <v/>
      </c>
      <c r="JI12" s="38">
        <f t="shared" si="9"/>
        <v>0</v>
      </c>
      <c r="JJ12" s="38">
        <f t="shared" si="9"/>
        <v>0</v>
      </c>
      <c r="JK12" s="38">
        <f t="shared" si="9"/>
        <v>0</v>
      </c>
      <c r="JL12" s="38">
        <f t="shared" si="9"/>
        <v>8571028</v>
      </c>
      <c r="JM12" s="38">
        <f t="shared" si="9"/>
        <v>768155446</v>
      </c>
      <c r="JN12" s="38" t="str">
        <f t="shared" si="9"/>
        <v/>
      </c>
      <c r="JO12" s="38">
        <f t="shared" si="9"/>
        <v>0</v>
      </c>
    </row>
    <row r="13" spans="1:275" ht="17.25" customHeight="1">
      <c r="A13" s="103"/>
      <c r="B13" s="24" t="s">
        <v>79</v>
      </c>
      <c r="C13" s="21" t="s">
        <v>35</v>
      </c>
      <c r="D13" s="28">
        <v>479627204</v>
      </c>
      <c r="E13" s="28">
        <v>542936368</v>
      </c>
      <c r="F13" s="28">
        <v>80567136</v>
      </c>
      <c r="G13" s="28">
        <v>227424481</v>
      </c>
      <c r="H13" s="28" t="s">
        <v>148</v>
      </c>
      <c r="I13" s="28">
        <v>5402564922</v>
      </c>
      <c r="J13" s="28">
        <v>2535619563</v>
      </c>
      <c r="K13" s="28" t="s">
        <v>110</v>
      </c>
      <c r="L13" s="28">
        <v>570281506</v>
      </c>
      <c r="M13" s="28" t="s">
        <v>110</v>
      </c>
      <c r="N13" s="28" t="s">
        <v>110</v>
      </c>
      <c r="O13" s="28">
        <v>94405519</v>
      </c>
      <c r="P13" s="28">
        <v>1223619401</v>
      </c>
      <c r="Q13" s="28">
        <v>377358529</v>
      </c>
      <c r="R13" s="28" t="s">
        <v>200</v>
      </c>
      <c r="S13" s="28" t="s">
        <v>200</v>
      </c>
      <c r="T13" s="28">
        <v>249536823</v>
      </c>
      <c r="U13" s="28" t="s">
        <v>110</v>
      </c>
      <c r="V13" s="28" t="s">
        <v>110</v>
      </c>
      <c r="W13" s="28" t="s">
        <v>110</v>
      </c>
      <c r="X13" s="28" t="s">
        <v>200</v>
      </c>
      <c r="Y13" s="28">
        <v>528890177</v>
      </c>
      <c r="Z13" s="28" t="s">
        <v>200</v>
      </c>
      <c r="AA13" s="28" t="s">
        <v>149</v>
      </c>
      <c r="AB13" s="28">
        <v>321079235</v>
      </c>
      <c r="AC13" s="28" t="s">
        <v>200</v>
      </c>
      <c r="AD13" s="28">
        <v>97401436</v>
      </c>
      <c r="AE13" s="28">
        <v>227082873</v>
      </c>
      <c r="AF13" s="28" t="s">
        <v>200</v>
      </c>
      <c r="AG13" s="28" t="s">
        <v>110</v>
      </c>
      <c r="AH13" s="28" t="s">
        <v>149</v>
      </c>
      <c r="AI13" s="28" t="s">
        <v>200</v>
      </c>
      <c r="AJ13" s="28">
        <v>39039811</v>
      </c>
      <c r="AK13" s="28" t="s">
        <v>200</v>
      </c>
      <c r="AL13" s="28">
        <v>202251752</v>
      </c>
      <c r="AM13" s="28" t="s">
        <v>200</v>
      </c>
      <c r="AN13" s="28" t="s">
        <v>128</v>
      </c>
      <c r="AO13" s="28">
        <v>21894805</v>
      </c>
      <c r="AP13" s="28" t="s">
        <v>200</v>
      </c>
      <c r="AQ13" s="28" t="s">
        <v>200</v>
      </c>
      <c r="AR13" s="28" t="s">
        <v>110</v>
      </c>
      <c r="AS13" s="28" t="s">
        <v>200</v>
      </c>
      <c r="AT13" s="28">
        <v>69611361</v>
      </c>
      <c r="AU13" s="28" t="s">
        <v>110</v>
      </c>
      <c r="AV13" s="28" t="s">
        <v>200</v>
      </c>
      <c r="AW13" s="28" t="s">
        <v>200</v>
      </c>
      <c r="AX13" s="28" t="s">
        <v>200</v>
      </c>
      <c r="AY13" s="28" t="s">
        <v>128</v>
      </c>
      <c r="AZ13" s="28">
        <v>141863386</v>
      </c>
      <c r="BA13" s="28">
        <v>66906235</v>
      </c>
      <c r="BB13" s="28" t="s">
        <v>200</v>
      </c>
      <c r="BC13" s="28" t="s">
        <v>200</v>
      </c>
      <c r="BD13" s="28" t="s">
        <v>128</v>
      </c>
      <c r="BE13" s="28" t="s">
        <v>148</v>
      </c>
      <c r="BF13" s="28" t="s">
        <v>200</v>
      </c>
      <c r="BG13" s="28" t="s">
        <v>110</v>
      </c>
      <c r="BH13" s="28" t="s">
        <v>200</v>
      </c>
      <c r="BI13" s="28">
        <v>86318144</v>
      </c>
      <c r="BJ13" s="28">
        <v>121513042</v>
      </c>
      <c r="BK13" s="28">
        <v>41681355</v>
      </c>
      <c r="BL13" s="28" t="s">
        <v>200</v>
      </c>
      <c r="BM13" s="28" t="s">
        <v>200</v>
      </c>
      <c r="BN13" s="28">
        <v>137216267</v>
      </c>
      <c r="BO13" s="28">
        <v>7544639</v>
      </c>
      <c r="BP13" s="28" t="s">
        <v>149</v>
      </c>
      <c r="BQ13" s="28" t="s">
        <v>110</v>
      </c>
      <c r="BR13" s="28" t="s">
        <v>128</v>
      </c>
      <c r="BS13" s="28">
        <v>348951848</v>
      </c>
      <c r="BT13" s="28" t="s">
        <v>200</v>
      </c>
      <c r="BU13" s="28" t="s">
        <v>148</v>
      </c>
      <c r="BV13" s="28">
        <v>21413407</v>
      </c>
      <c r="BW13" s="28">
        <v>9830911</v>
      </c>
      <c r="BX13" s="28">
        <v>12123605</v>
      </c>
      <c r="BY13" s="28" t="s">
        <v>200</v>
      </c>
      <c r="BZ13" s="28">
        <v>221327599</v>
      </c>
      <c r="CA13" s="28" t="s">
        <v>200</v>
      </c>
      <c r="CB13" s="28" t="s">
        <v>200</v>
      </c>
      <c r="CC13" s="28">
        <v>40475316</v>
      </c>
      <c r="CD13" s="28" t="s">
        <v>200</v>
      </c>
      <c r="CE13" s="28">
        <v>348373024</v>
      </c>
      <c r="CF13" s="28">
        <v>17060820</v>
      </c>
      <c r="CG13" s="28" t="s">
        <v>200</v>
      </c>
      <c r="CH13" s="28">
        <v>671882124</v>
      </c>
      <c r="CI13" s="28">
        <v>14895710</v>
      </c>
      <c r="CJ13" s="28" t="s">
        <v>148</v>
      </c>
      <c r="CK13" s="28">
        <v>20343882</v>
      </c>
      <c r="CL13" s="28">
        <v>204359805</v>
      </c>
      <c r="CM13" s="28">
        <v>70020697</v>
      </c>
      <c r="CN13" s="28">
        <v>1280129202</v>
      </c>
      <c r="CO13" s="28">
        <v>3665648</v>
      </c>
      <c r="CP13" s="28">
        <v>15262469</v>
      </c>
      <c r="CQ13" s="28">
        <v>111447583</v>
      </c>
      <c r="CR13" s="28" t="s">
        <v>110</v>
      </c>
      <c r="CS13" s="28">
        <v>88890663</v>
      </c>
      <c r="CT13" s="28" t="s">
        <v>110</v>
      </c>
      <c r="CU13" s="28" t="s">
        <v>200</v>
      </c>
      <c r="CV13" s="28" t="s">
        <v>200</v>
      </c>
      <c r="CW13" s="28" t="s">
        <v>200</v>
      </c>
      <c r="CX13" s="28">
        <v>37654660</v>
      </c>
      <c r="CY13" s="28" t="s">
        <v>200</v>
      </c>
      <c r="CZ13" s="28" t="s">
        <v>110</v>
      </c>
      <c r="DA13" s="28">
        <v>249440184</v>
      </c>
      <c r="DB13" s="28" t="s">
        <v>149</v>
      </c>
      <c r="DC13" s="28" t="s">
        <v>149</v>
      </c>
      <c r="DD13" s="28" t="s">
        <v>200</v>
      </c>
      <c r="DE13" s="28">
        <v>2010822</v>
      </c>
      <c r="DF13" s="28">
        <v>610345584</v>
      </c>
      <c r="DG13" s="28" t="s">
        <v>200</v>
      </c>
      <c r="DH13" s="28">
        <v>96721961</v>
      </c>
      <c r="DI13" s="28">
        <v>60989280</v>
      </c>
      <c r="DJ13" s="28">
        <v>83531341</v>
      </c>
      <c r="DK13" s="28" t="s">
        <v>200</v>
      </c>
      <c r="DL13" s="28">
        <v>320499102</v>
      </c>
      <c r="DM13" s="28" t="s">
        <v>200</v>
      </c>
      <c r="DN13" s="28">
        <v>49046770</v>
      </c>
      <c r="DO13" s="28">
        <v>37088314</v>
      </c>
      <c r="DP13" s="28">
        <v>47506582</v>
      </c>
      <c r="DQ13" s="28">
        <v>214992052</v>
      </c>
      <c r="DR13" s="28">
        <v>0</v>
      </c>
      <c r="DS13" s="28" t="s">
        <v>200</v>
      </c>
      <c r="DT13" s="28">
        <v>444491953</v>
      </c>
      <c r="DU13" s="28">
        <v>70898954</v>
      </c>
      <c r="DV13" s="28">
        <v>91699327</v>
      </c>
      <c r="DW13" s="28" t="s">
        <v>200</v>
      </c>
      <c r="DX13" s="28">
        <v>77284931</v>
      </c>
      <c r="DY13" s="28">
        <v>649327631</v>
      </c>
      <c r="DZ13" s="28">
        <v>101938460</v>
      </c>
      <c r="EA13" s="28">
        <v>74536226</v>
      </c>
      <c r="EB13" s="28" t="s">
        <v>200</v>
      </c>
      <c r="EC13" s="28">
        <v>3039216820</v>
      </c>
      <c r="ED13" s="28" t="s">
        <v>200</v>
      </c>
      <c r="EE13" s="28">
        <v>53161261</v>
      </c>
      <c r="EF13" s="28">
        <v>109211903</v>
      </c>
      <c r="EG13" s="28">
        <v>99736658</v>
      </c>
      <c r="EH13" s="28">
        <v>73970685</v>
      </c>
      <c r="EI13" s="28">
        <v>16929950</v>
      </c>
      <c r="EJ13" s="28">
        <v>410058800</v>
      </c>
      <c r="EK13" s="28">
        <v>146321465</v>
      </c>
      <c r="EL13" s="28" t="s">
        <v>200</v>
      </c>
      <c r="EM13" s="28">
        <v>624876470</v>
      </c>
      <c r="EN13" s="28">
        <v>97460347</v>
      </c>
      <c r="EO13" s="28">
        <v>1559169221</v>
      </c>
      <c r="EP13" s="28">
        <v>112623053</v>
      </c>
      <c r="EQ13" s="28">
        <v>144426280</v>
      </c>
      <c r="ER13" s="28">
        <v>1498826211</v>
      </c>
      <c r="ES13" s="28">
        <v>1422514952</v>
      </c>
      <c r="ET13" s="28" t="s">
        <v>200</v>
      </c>
      <c r="EU13" s="28">
        <v>20409950</v>
      </c>
      <c r="EV13" s="28" t="s">
        <v>200</v>
      </c>
      <c r="EW13" s="28" t="s">
        <v>200</v>
      </c>
      <c r="EX13" s="28">
        <v>5064600</v>
      </c>
      <c r="EY13" s="28" t="s">
        <v>200</v>
      </c>
      <c r="EZ13" s="28">
        <v>1489594220</v>
      </c>
      <c r="FA13" s="28" t="s">
        <v>200</v>
      </c>
      <c r="FB13" s="28" t="s">
        <v>148</v>
      </c>
      <c r="FC13" s="28">
        <v>16776588</v>
      </c>
      <c r="FD13" s="28">
        <v>185799383</v>
      </c>
      <c r="FE13" s="28">
        <v>77224023</v>
      </c>
      <c r="FF13" s="28">
        <v>152567784</v>
      </c>
      <c r="FG13" s="28">
        <v>98782947</v>
      </c>
      <c r="FH13" s="28" t="s">
        <v>110</v>
      </c>
      <c r="FI13" s="28">
        <v>35946284</v>
      </c>
      <c r="FJ13" s="28" t="s">
        <v>110</v>
      </c>
      <c r="FK13" s="28">
        <v>48934900</v>
      </c>
      <c r="FL13" s="28">
        <v>265707753</v>
      </c>
      <c r="FM13" s="28" t="s">
        <v>148</v>
      </c>
      <c r="FN13" s="28" t="s">
        <v>200</v>
      </c>
      <c r="FO13" s="28" t="s">
        <v>200</v>
      </c>
      <c r="FP13" s="28" t="s">
        <v>110</v>
      </c>
      <c r="FQ13" s="28" t="s">
        <v>149</v>
      </c>
      <c r="FR13" s="28" t="s">
        <v>149</v>
      </c>
      <c r="FS13" s="28">
        <v>76679109</v>
      </c>
      <c r="FT13" s="28" t="s">
        <v>148</v>
      </c>
      <c r="FU13" s="28" t="s">
        <v>200</v>
      </c>
      <c r="FV13" s="28" t="s">
        <v>200</v>
      </c>
      <c r="FW13" s="28">
        <v>142572909</v>
      </c>
      <c r="FX13" s="28" t="s">
        <v>149</v>
      </c>
      <c r="FY13" s="28" t="s">
        <v>149</v>
      </c>
      <c r="FZ13" s="28" t="s">
        <v>200</v>
      </c>
      <c r="GA13" s="28" t="s">
        <v>128</v>
      </c>
      <c r="GB13" s="28" t="s">
        <v>149</v>
      </c>
      <c r="GC13" s="28" t="s">
        <v>149</v>
      </c>
      <c r="GD13" s="28" t="s">
        <v>200</v>
      </c>
      <c r="GE13" s="28" t="s">
        <v>110</v>
      </c>
      <c r="GF13" s="28" t="s">
        <v>110</v>
      </c>
      <c r="GG13" s="28" t="s">
        <v>200</v>
      </c>
      <c r="GH13" s="28" t="s">
        <v>200</v>
      </c>
      <c r="GI13" s="28" t="s">
        <v>110</v>
      </c>
      <c r="GJ13" s="28" t="s">
        <v>200</v>
      </c>
      <c r="GK13" s="28" t="s">
        <v>110</v>
      </c>
      <c r="GL13" s="28">
        <v>51835757</v>
      </c>
      <c r="GM13" s="28" t="s">
        <v>110</v>
      </c>
      <c r="GN13" s="28" t="s">
        <v>200</v>
      </c>
      <c r="GO13" s="28" t="s">
        <v>200</v>
      </c>
      <c r="GP13" s="28" t="s">
        <v>110</v>
      </c>
      <c r="GQ13" s="28" t="s">
        <v>200</v>
      </c>
      <c r="GR13" s="28" t="s">
        <v>200</v>
      </c>
      <c r="GS13" s="28" t="s">
        <v>200</v>
      </c>
      <c r="GT13" s="28" t="s">
        <v>200</v>
      </c>
      <c r="GU13" s="28" t="s">
        <v>200</v>
      </c>
      <c r="GV13" s="28" t="s">
        <v>200</v>
      </c>
      <c r="GW13" s="28">
        <v>1177803402</v>
      </c>
      <c r="GX13" s="28" t="s">
        <v>200</v>
      </c>
      <c r="GY13" s="28">
        <v>35461859</v>
      </c>
      <c r="GZ13" s="28" t="s">
        <v>200</v>
      </c>
      <c r="HA13" s="28" t="s">
        <v>200</v>
      </c>
      <c r="HB13" s="28" t="s">
        <v>200</v>
      </c>
      <c r="HC13" s="28" t="s">
        <v>200</v>
      </c>
      <c r="HD13" s="28" t="s">
        <v>200</v>
      </c>
      <c r="HE13" s="28" t="s">
        <v>200</v>
      </c>
      <c r="HF13" s="28" t="s">
        <v>200</v>
      </c>
      <c r="HG13" s="28">
        <v>1295397397</v>
      </c>
      <c r="HH13" s="28">
        <v>37624256</v>
      </c>
      <c r="HI13" s="28" t="s">
        <v>148</v>
      </c>
      <c r="HJ13" s="28" t="s">
        <v>200</v>
      </c>
      <c r="HK13" s="28" t="s">
        <v>200</v>
      </c>
      <c r="HL13" s="28" t="s">
        <v>200</v>
      </c>
      <c r="HM13" s="28" t="s">
        <v>200</v>
      </c>
      <c r="HN13" s="28" t="s">
        <v>200</v>
      </c>
      <c r="HO13" s="28">
        <v>5387748</v>
      </c>
      <c r="HP13" s="28">
        <v>217425798</v>
      </c>
      <c r="HQ13" s="28">
        <v>192472296</v>
      </c>
      <c r="HR13" s="28">
        <v>670860842</v>
      </c>
      <c r="HS13" s="28">
        <v>268695810</v>
      </c>
      <c r="HT13" s="28" t="s">
        <v>200</v>
      </c>
      <c r="HU13" s="28">
        <v>52582915</v>
      </c>
      <c r="HV13" s="28">
        <v>620800</v>
      </c>
      <c r="HW13" s="28">
        <v>13695364</v>
      </c>
      <c r="HX13" s="28" t="s">
        <v>110</v>
      </c>
      <c r="HY13" s="28">
        <v>232054839</v>
      </c>
      <c r="HZ13" s="28" t="s">
        <v>188</v>
      </c>
      <c r="IA13" s="28">
        <v>76456589</v>
      </c>
      <c r="IB13" s="28">
        <v>89476195</v>
      </c>
      <c r="IC13" s="28">
        <v>275027168</v>
      </c>
      <c r="ID13" s="28">
        <v>66123230</v>
      </c>
      <c r="IE13" s="28">
        <v>44342876</v>
      </c>
      <c r="IF13" s="28" t="s">
        <v>110</v>
      </c>
      <c r="IG13" s="28">
        <v>17634251</v>
      </c>
      <c r="IH13" s="28">
        <v>9819309</v>
      </c>
      <c r="II13" s="28">
        <v>54646116</v>
      </c>
      <c r="IJ13" s="28" t="s">
        <v>200</v>
      </c>
      <c r="IK13" s="28">
        <v>251064271</v>
      </c>
      <c r="IL13" s="28">
        <v>34685857</v>
      </c>
      <c r="IM13" s="28">
        <v>34564877</v>
      </c>
      <c r="IN13" s="28">
        <v>376631928</v>
      </c>
      <c r="IO13" s="28" t="s">
        <v>200</v>
      </c>
      <c r="IP13" s="28">
        <v>20170186</v>
      </c>
      <c r="IQ13" s="28">
        <v>132007526</v>
      </c>
      <c r="IR13" s="28" t="s">
        <v>200</v>
      </c>
      <c r="IS13" s="28">
        <v>113637872</v>
      </c>
      <c r="IT13" s="28" t="s">
        <v>200</v>
      </c>
      <c r="IU13" s="28">
        <v>104544097</v>
      </c>
      <c r="IV13" s="28">
        <v>1601918415</v>
      </c>
      <c r="IW13" s="28">
        <v>414227634</v>
      </c>
      <c r="IX13" s="28" t="s">
        <v>200</v>
      </c>
      <c r="IY13" s="28">
        <v>101263726</v>
      </c>
      <c r="IZ13" s="28" t="s">
        <v>149</v>
      </c>
      <c r="JA13" s="28">
        <v>109020540</v>
      </c>
      <c r="JB13" s="28" t="s">
        <v>200</v>
      </c>
      <c r="JC13" s="28" t="s">
        <v>200</v>
      </c>
      <c r="JD13" s="28">
        <v>22778382</v>
      </c>
      <c r="JE13" s="28">
        <v>80718339</v>
      </c>
      <c r="JF13" s="28" t="s">
        <v>200</v>
      </c>
      <c r="JG13" s="28">
        <v>32822593</v>
      </c>
      <c r="JH13" s="28" t="s">
        <v>200</v>
      </c>
      <c r="JI13" s="28">
        <v>9562467</v>
      </c>
      <c r="JJ13" s="28">
        <v>8410079</v>
      </c>
      <c r="JK13" s="28">
        <v>40255152</v>
      </c>
      <c r="JL13" s="28">
        <v>39064258</v>
      </c>
      <c r="JM13" s="28">
        <v>806611786</v>
      </c>
      <c r="JN13" s="28" t="s">
        <v>200</v>
      </c>
      <c r="JO13" s="28">
        <v>56196181</v>
      </c>
    </row>
    <row r="14" spans="1:275" ht="17.25" customHeight="1">
      <c r="A14" s="103"/>
      <c r="B14" s="24" t="s">
        <v>80</v>
      </c>
      <c r="C14" s="21" t="s">
        <v>36</v>
      </c>
      <c r="D14" s="28" t="s">
        <v>200</v>
      </c>
      <c r="E14" s="28" t="s">
        <v>200</v>
      </c>
      <c r="F14" s="28" t="s">
        <v>200</v>
      </c>
      <c r="G14" s="28" t="s">
        <v>200</v>
      </c>
      <c r="H14" s="28" t="s">
        <v>148</v>
      </c>
      <c r="I14" s="28" t="s">
        <v>200</v>
      </c>
      <c r="J14" s="28" t="s">
        <v>200</v>
      </c>
      <c r="K14" s="28" t="s">
        <v>110</v>
      </c>
      <c r="L14" s="28" t="s">
        <v>200</v>
      </c>
      <c r="M14" s="28" t="s">
        <v>110</v>
      </c>
      <c r="N14" s="28" t="s">
        <v>110</v>
      </c>
      <c r="O14" s="28" t="s">
        <v>200</v>
      </c>
      <c r="P14" s="28" t="s">
        <v>200</v>
      </c>
      <c r="Q14" s="28" t="s">
        <v>200</v>
      </c>
      <c r="R14" s="28" t="s">
        <v>200</v>
      </c>
      <c r="S14" s="28" t="s">
        <v>200</v>
      </c>
      <c r="T14" s="28" t="s">
        <v>200</v>
      </c>
      <c r="U14" s="28" t="s">
        <v>110</v>
      </c>
      <c r="V14" s="28" t="s">
        <v>110</v>
      </c>
      <c r="W14" s="28" t="s">
        <v>110</v>
      </c>
      <c r="X14" s="28" t="s">
        <v>200</v>
      </c>
      <c r="Y14" s="28" t="s">
        <v>200</v>
      </c>
      <c r="Z14" s="28" t="s">
        <v>200</v>
      </c>
      <c r="AA14" s="28" t="s">
        <v>149</v>
      </c>
      <c r="AB14" s="28" t="s">
        <v>200</v>
      </c>
      <c r="AC14" s="28" t="s">
        <v>200</v>
      </c>
      <c r="AD14" s="28" t="s">
        <v>200</v>
      </c>
      <c r="AE14" s="28" t="s">
        <v>200</v>
      </c>
      <c r="AF14" s="28" t="s">
        <v>200</v>
      </c>
      <c r="AG14" s="28" t="s">
        <v>110</v>
      </c>
      <c r="AH14" s="28" t="s">
        <v>149</v>
      </c>
      <c r="AI14" s="28" t="s">
        <v>200</v>
      </c>
      <c r="AJ14" s="28" t="s">
        <v>200</v>
      </c>
      <c r="AK14" s="28" t="s">
        <v>200</v>
      </c>
      <c r="AL14" s="28" t="s">
        <v>200</v>
      </c>
      <c r="AM14" s="28" t="s">
        <v>200</v>
      </c>
      <c r="AN14" s="28" t="s">
        <v>128</v>
      </c>
      <c r="AO14" s="28" t="s">
        <v>200</v>
      </c>
      <c r="AP14" s="28" t="s">
        <v>200</v>
      </c>
      <c r="AQ14" s="28" t="s">
        <v>200</v>
      </c>
      <c r="AR14" s="28" t="s">
        <v>110</v>
      </c>
      <c r="AS14" s="28" t="s">
        <v>200</v>
      </c>
      <c r="AT14" s="28" t="s">
        <v>200</v>
      </c>
      <c r="AU14" s="28" t="s">
        <v>110</v>
      </c>
      <c r="AV14" s="28" t="s">
        <v>200</v>
      </c>
      <c r="AW14" s="28" t="s">
        <v>200</v>
      </c>
      <c r="AX14" s="28" t="s">
        <v>200</v>
      </c>
      <c r="AY14" s="28" t="s">
        <v>128</v>
      </c>
      <c r="AZ14" s="28" t="s">
        <v>200</v>
      </c>
      <c r="BA14" s="28" t="s">
        <v>200</v>
      </c>
      <c r="BB14" s="28" t="s">
        <v>200</v>
      </c>
      <c r="BC14" s="28" t="s">
        <v>200</v>
      </c>
      <c r="BD14" s="28" t="s">
        <v>128</v>
      </c>
      <c r="BE14" s="28" t="s">
        <v>148</v>
      </c>
      <c r="BF14" s="28" t="s">
        <v>200</v>
      </c>
      <c r="BG14" s="28" t="s">
        <v>110</v>
      </c>
      <c r="BH14" s="28" t="s">
        <v>200</v>
      </c>
      <c r="BI14" s="28" t="s">
        <v>200</v>
      </c>
      <c r="BJ14" s="28" t="s">
        <v>200</v>
      </c>
      <c r="BK14" s="28" t="s">
        <v>200</v>
      </c>
      <c r="BL14" s="28" t="s">
        <v>200</v>
      </c>
      <c r="BM14" s="28" t="s">
        <v>200</v>
      </c>
      <c r="BN14" s="28" t="s">
        <v>200</v>
      </c>
      <c r="BO14" s="28" t="s">
        <v>200</v>
      </c>
      <c r="BP14" s="28" t="s">
        <v>149</v>
      </c>
      <c r="BQ14" s="28" t="s">
        <v>110</v>
      </c>
      <c r="BR14" s="28" t="s">
        <v>128</v>
      </c>
      <c r="BS14" s="28" t="s">
        <v>200</v>
      </c>
      <c r="BT14" s="28" t="s">
        <v>200</v>
      </c>
      <c r="BU14" s="28" t="s">
        <v>148</v>
      </c>
      <c r="BV14" s="28" t="s">
        <v>200</v>
      </c>
      <c r="BW14" s="28" t="s">
        <v>200</v>
      </c>
      <c r="BX14" s="28" t="s">
        <v>200</v>
      </c>
      <c r="BY14" s="28" t="s">
        <v>200</v>
      </c>
      <c r="BZ14" s="28" t="s">
        <v>200</v>
      </c>
      <c r="CA14" s="28" t="s">
        <v>200</v>
      </c>
      <c r="CB14" s="28" t="s">
        <v>200</v>
      </c>
      <c r="CC14" s="28" t="s">
        <v>200</v>
      </c>
      <c r="CD14" s="28" t="s">
        <v>200</v>
      </c>
      <c r="CE14" s="28" t="s">
        <v>200</v>
      </c>
      <c r="CF14" s="28" t="s">
        <v>200</v>
      </c>
      <c r="CG14" s="28" t="s">
        <v>200</v>
      </c>
      <c r="CH14" s="28" t="s">
        <v>200</v>
      </c>
      <c r="CI14" s="28" t="s">
        <v>200</v>
      </c>
      <c r="CJ14" s="28" t="s">
        <v>148</v>
      </c>
      <c r="CK14" s="28" t="s">
        <v>200</v>
      </c>
      <c r="CL14" s="28" t="s">
        <v>200</v>
      </c>
      <c r="CM14" s="28" t="s">
        <v>200</v>
      </c>
      <c r="CN14" s="28" t="s">
        <v>200</v>
      </c>
      <c r="CO14" s="28" t="s">
        <v>200</v>
      </c>
      <c r="CP14" s="28" t="s">
        <v>200</v>
      </c>
      <c r="CQ14" s="28" t="s">
        <v>200</v>
      </c>
      <c r="CR14" s="28" t="s">
        <v>110</v>
      </c>
      <c r="CS14" s="28" t="s">
        <v>200</v>
      </c>
      <c r="CT14" s="28" t="s">
        <v>110</v>
      </c>
      <c r="CU14" s="28" t="s">
        <v>200</v>
      </c>
      <c r="CV14" s="28" t="s">
        <v>200</v>
      </c>
      <c r="CW14" s="28" t="s">
        <v>200</v>
      </c>
      <c r="CX14" s="28" t="s">
        <v>200</v>
      </c>
      <c r="CY14" s="28" t="s">
        <v>200</v>
      </c>
      <c r="CZ14" s="28" t="s">
        <v>110</v>
      </c>
      <c r="DA14" s="28" t="s">
        <v>200</v>
      </c>
      <c r="DB14" s="28" t="s">
        <v>149</v>
      </c>
      <c r="DC14" s="28" t="s">
        <v>149</v>
      </c>
      <c r="DD14" s="28" t="s">
        <v>200</v>
      </c>
      <c r="DE14" s="28" t="s">
        <v>200</v>
      </c>
      <c r="DF14" s="28" t="s">
        <v>200</v>
      </c>
      <c r="DG14" s="28" t="s">
        <v>200</v>
      </c>
      <c r="DH14" s="28" t="s">
        <v>200</v>
      </c>
      <c r="DI14" s="28" t="s">
        <v>200</v>
      </c>
      <c r="DJ14" s="28" t="s">
        <v>200</v>
      </c>
      <c r="DK14" s="28" t="s">
        <v>200</v>
      </c>
      <c r="DL14" s="28" t="s">
        <v>200</v>
      </c>
      <c r="DM14" s="28" t="s">
        <v>200</v>
      </c>
      <c r="DN14" s="28" t="s">
        <v>200</v>
      </c>
      <c r="DO14" s="28" t="s">
        <v>200</v>
      </c>
      <c r="DP14" s="28" t="s">
        <v>200</v>
      </c>
      <c r="DQ14" s="28" t="s">
        <v>200</v>
      </c>
      <c r="DR14" s="28" t="s">
        <v>200</v>
      </c>
      <c r="DS14" s="28" t="s">
        <v>200</v>
      </c>
      <c r="DT14" s="28" t="s">
        <v>200</v>
      </c>
      <c r="DU14" s="28" t="s">
        <v>200</v>
      </c>
      <c r="DV14" s="28" t="s">
        <v>200</v>
      </c>
      <c r="DW14" s="28" t="s">
        <v>200</v>
      </c>
      <c r="DX14" s="28" t="s">
        <v>200</v>
      </c>
      <c r="DY14" s="28" t="s">
        <v>200</v>
      </c>
      <c r="DZ14" s="28" t="s">
        <v>200</v>
      </c>
      <c r="EA14" s="28" t="s">
        <v>200</v>
      </c>
      <c r="EB14" s="28" t="s">
        <v>200</v>
      </c>
      <c r="EC14" s="28" t="s">
        <v>200</v>
      </c>
      <c r="ED14" s="28" t="s">
        <v>200</v>
      </c>
      <c r="EE14" s="28" t="s">
        <v>200</v>
      </c>
      <c r="EF14" s="28" t="s">
        <v>200</v>
      </c>
      <c r="EG14" s="28" t="s">
        <v>200</v>
      </c>
      <c r="EH14" s="28" t="s">
        <v>200</v>
      </c>
      <c r="EI14" s="28" t="s">
        <v>200</v>
      </c>
      <c r="EJ14" s="28" t="s">
        <v>200</v>
      </c>
      <c r="EK14" s="28" t="s">
        <v>200</v>
      </c>
      <c r="EL14" s="28" t="s">
        <v>200</v>
      </c>
      <c r="EM14" s="28" t="s">
        <v>200</v>
      </c>
      <c r="EN14" s="28" t="s">
        <v>200</v>
      </c>
      <c r="EO14" s="28" t="s">
        <v>200</v>
      </c>
      <c r="EP14" s="28" t="s">
        <v>200</v>
      </c>
      <c r="EQ14" s="28" t="s">
        <v>200</v>
      </c>
      <c r="ER14" s="28" t="s">
        <v>200</v>
      </c>
      <c r="ES14" s="28">
        <v>0</v>
      </c>
      <c r="ET14" s="28" t="s">
        <v>200</v>
      </c>
      <c r="EU14" s="28" t="s">
        <v>200</v>
      </c>
      <c r="EV14" s="28" t="s">
        <v>200</v>
      </c>
      <c r="EW14" s="28" t="s">
        <v>200</v>
      </c>
      <c r="EX14" s="28" t="s">
        <v>200</v>
      </c>
      <c r="EY14" s="28" t="s">
        <v>200</v>
      </c>
      <c r="EZ14" s="28" t="s">
        <v>200</v>
      </c>
      <c r="FA14" s="28" t="s">
        <v>200</v>
      </c>
      <c r="FB14" s="28" t="s">
        <v>148</v>
      </c>
      <c r="FC14" s="28" t="s">
        <v>200</v>
      </c>
      <c r="FD14" s="28" t="s">
        <v>200</v>
      </c>
      <c r="FE14" s="28" t="s">
        <v>200</v>
      </c>
      <c r="FF14" s="28" t="s">
        <v>200</v>
      </c>
      <c r="FG14" s="28" t="s">
        <v>200</v>
      </c>
      <c r="FH14" s="28" t="s">
        <v>110</v>
      </c>
      <c r="FI14" s="28" t="s">
        <v>200</v>
      </c>
      <c r="FJ14" s="28" t="s">
        <v>110</v>
      </c>
      <c r="FK14" s="28" t="s">
        <v>200</v>
      </c>
      <c r="FL14" s="28" t="s">
        <v>200</v>
      </c>
      <c r="FM14" s="28" t="s">
        <v>148</v>
      </c>
      <c r="FN14" s="28" t="s">
        <v>200</v>
      </c>
      <c r="FO14" s="28" t="s">
        <v>200</v>
      </c>
      <c r="FP14" s="28" t="s">
        <v>110</v>
      </c>
      <c r="FQ14" s="28" t="s">
        <v>149</v>
      </c>
      <c r="FR14" s="28" t="s">
        <v>149</v>
      </c>
      <c r="FS14" s="28" t="s">
        <v>200</v>
      </c>
      <c r="FT14" s="28" t="s">
        <v>148</v>
      </c>
      <c r="FU14" s="28" t="s">
        <v>200</v>
      </c>
      <c r="FV14" s="28" t="s">
        <v>200</v>
      </c>
      <c r="FW14" s="28" t="s">
        <v>200</v>
      </c>
      <c r="FX14" s="28" t="s">
        <v>149</v>
      </c>
      <c r="FY14" s="28" t="s">
        <v>149</v>
      </c>
      <c r="FZ14" s="28" t="s">
        <v>200</v>
      </c>
      <c r="GA14" s="28" t="s">
        <v>128</v>
      </c>
      <c r="GB14" s="28" t="s">
        <v>149</v>
      </c>
      <c r="GC14" s="28" t="s">
        <v>149</v>
      </c>
      <c r="GD14" s="28" t="s">
        <v>200</v>
      </c>
      <c r="GE14" s="28" t="s">
        <v>110</v>
      </c>
      <c r="GF14" s="28" t="s">
        <v>110</v>
      </c>
      <c r="GG14" s="28" t="s">
        <v>200</v>
      </c>
      <c r="GH14" s="28" t="s">
        <v>200</v>
      </c>
      <c r="GI14" s="28" t="s">
        <v>110</v>
      </c>
      <c r="GJ14" s="28" t="s">
        <v>200</v>
      </c>
      <c r="GK14" s="28" t="s">
        <v>110</v>
      </c>
      <c r="GL14" s="28" t="s">
        <v>200</v>
      </c>
      <c r="GM14" s="28" t="s">
        <v>110</v>
      </c>
      <c r="GN14" s="28" t="s">
        <v>200</v>
      </c>
      <c r="GO14" s="28" t="s">
        <v>200</v>
      </c>
      <c r="GP14" s="28" t="s">
        <v>110</v>
      </c>
      <c r="GQ14" s="28" t="s">
        <v>200</v>
      </c>
      <c r="GR14" s="28" t="s">
        <v>200</v>
      </c>
      <c r="GS14" s="28" t="s">
        <v>200</v>
      </c>
      <c r="GT14" s="28" t="s">
        <v>200</v>
      </c>
      <c r="GU14" s="28" t="s">
        <v>200</v>
      </c>
      <c r="GV14" s="28" t="s">
        <v>200</v>
      </c>
      <c r="GW14" s="28" t="s">
        <v>200</v>
      </c>
      <c r="GX14" s="28" t="s">
        <v>200</v>
      </c>
      <c r="GY14" s="28" t="s">
        <v>200</v>
      </c>
      <c r="GZ14" s="28" t="s">
        <v>200</v>
      </c>
      <c r="HA14" s="28" t="s">
        <v>200</v>
      </c>
      <c r="HB14" s="28" t="s">
        <v>200</v>
      </c>
      <c r="HC14" s="28" t="s">
        <v>200</v>
      </c>
      <c r="HD14" s="28" t="s">
        <v>200</v>
      </c>
      <c r="HE14" s="28" t="s">
        <v>200</v>
      </c>
      <c r="HF14" s="28" t="s">
        <v>200</v>
      </c>
      <c r="HG14" s="28" t="s">
        <v>200</v>
      </c>
      <c r="HH14" s="28" t="s">
        <v>200</v>
      </c>
      <c r="HI14" s="28" t="s">
        <v>148</v>
      </c>
      <c r="HJ14" s="28" t="s">
        <v>200</v>
      </c>
      <c r="HK14" s="28" t="s">
        <v>200</v>
      </c>
      <c r="HL14" s="28" t="s">
        <v>200</v>
      </c>
      <c r="HM14" s="28" t="s">
        <v>200</v>
      </c>
      <c r="HN14" s="28" t="s">
        <v>200</v>
      </c>
      <c r="HO14" s="28" t="s">
        <v>200</v>
      </c>
      <c r="HP14" s="28" t="s">
        <v>200</v>
      </c>
      <c r="HQ14" s="28" t="s">
        <v>200</v>
      </c>
      <c r="HR14" s="28" t="s">
        <v>200</v>
      </c>
      <c r="HS14" s="28" t="s">
        <v>200</v>
      </c>
      <c r="HT14" s="28" t="s">
        <v>200</v>
      </c>
      <c r="HU14" s="28" t="s">
        <v>200</v>
      </c>
      <c r="HV14" s="28" t="s">
        <v>200</v>
      </c>
      <c r="HW14" s="28" t="s">
        <v>200</v>
      </c>
      <c r="HX14" s="28" t="s">
        <v>110</v>
      </c>
      <c r="HY14" s="28" t="s">
        <v>200</v>
      </c>
      <c r="HZ14" s="28" t="s">
        <v>188</v>
      </c>
      <c r="IA14" s="28" t="s">
        <v>200</v>
      </c>
      <c r="IB14" s="28" t="s">
        <v>200</v>
      </c>
      <c r="IC14" s="28" t="s">
        <v>200</v>
      </c>
      <c r="ID14" s="28" t="s">
        <v>200</v>
      </c>
      <c r="IE14" s="28" t="s">
        <v>200</v>
      </c>
      <c r="IF14" s="28" t="s">
        <v>110</v>
      </c>
      <c r="IG14" s="28" t="s">
        <v>200</v>
      </c>
      <c r="IH14" s="28">
        <v>0</v>
      </c>
      <c r="II14" s="28" t="s">
        <v>200</v>
      </c>
      <c r="IJ14" s="28" t="s">
        <v>200</v>
      </c>
      <c r="IK14" s="28" t="s">
        <v>200</v>
      </c>
      <c r="IL14" s="28" t="s">
        <v>200</v>
      </c>
      <c r="IM14" s="28" t="s">
        <v>200</v>
      </c>
      <c r="IN14" s="28" t="s">
        <v>200</v>
      </c>
      <c r="IO14" s="28" t="s">
        <v>200</v>
      </c>
      <c r="IP14" s="28" t="s">
        <v>200</v>
      </c>
      <c r="IQ14" s="28" t="s">
        <v>200</v>
      </c>
      <c r="IR14" s="28" t="s">
        <v>200</v>
      </c>
      <c r="IS14" s="28" t="s">
        <v>200</v>
      </c>
      <c r="IT14" s="28" t="s">
        <v>200</v>
      </c>
      <c r="IU14" s="28" t="s">
        <v>200</v>
      </c>
      <c r="IV14" s="28" t="s">
        <v>200</v>
      </c>
      <c r="IW14" s="28" t="s">
        <v>200</v>
      </c>
      <c r="IX14" s="28" t="s">
        <v>200</v>
      </c>
      <c r="IY14" s="28" t="s">
        <v>200</v>
      </c>
      <c r="IZ14" s="28" t="s">
        <v>149</v>
      </c>
      <c r="JA14" s="28" t="s">
        <v>200</v>
      </c>
      <c r="JB14" s="28" t="s">
        <v>200</v>
      </c>
      <c r="JC14" s="28" t="s">
        <v>200</v>
      </c>
      <c r="JD14" s="28" t="s">
        <v>200</v>
      </c>
      <c r="JE14" s="28" t="s">
        <v>200</v>
      </c>
      <c r="JF14" s="28" t="s">
        <v>200</v>
      </c>
      <c r="JG14" s="28" t="s">
        <v>200</v>
      </c>
      <c r="JH14" s="28" t="s">
        <v>200</v>
      </c>
      <c r="JI14" s="28" t="s">
        <v>200</v>
      </c>
      <c r="JJ14" s="28" t="s">
        <v>200</v>
      </c>
      <c r="JK14" s="28" t="s">
        <v>200</v>
      </c>
      <c r="JL14" s="28" t="s">
        <v>200</v>
      </c>
      <c r="JM14" s="28" t="s">
        <v>200</v>
      </c>
      <c r="JN14" s="28" t="s">
        <v>200</v>
      </c>
      <c r="JO14" s="28" t="s">
        <v>200</v>
      </c>
    </row>
    <row r="15" spans="1:275" ht="17.25" customHeight="1">
      <c r="A15" s="103"/>
      <c r="B15" s="24" t="s">
        <v>81</v>
      </c>
      <c r="C15" s="21" t="s">
        <v>37</v>
      </c>
      <c r="D15" s="28">
        <v>0</v>
      </c>
      <c r="E15" s="28">
        <v>99328556.25</v>
      </c>
      <c r="F15" s="28">
        <v>0</v>
      </c>
      <c r="G15" s="28">
        <v>0</v>
      </c>
      <c r="H15" s="28" t="s">
        <v>148</v>
      </c>
      <c r="I15" s="28">
        <v>3274875</v>
      </c>
      <c r="J15" s="28">
        <v>5258437</v>
      </c>
      <c r="K15" s="28" t="s">
        <v>110</v>
      </c>
      <c r="L15" s="28">
        <v>114229237</v>
      </c>
      <c r="M15" s="28" t="s">
        <v>110</v>
      </c>
      <c r="N15" s="28" t="s">
        <v>110</v>
      </c>
      <c r="O15" s="28">
        <v>2782312</v>
      </c>
      <c r="P15" s="28">
        <v>0</v>
      </c>
      <c r="Q15" s="28">
        <v>0</v>
      </c>
      <c r="R15" s="28" t="s">
        <v>200</v>
      </c>
      <c r="S15" s="28" t="s">
        <v>200</v>
      </c>
      <c r="T15" s="28">
        <v>0</v>
      </c>
      <c r="U15" s="28" t="s">
        <v>110</v>
      </c>
      <c r="V15" s="28" t="s">
        <v>110</v>
      </c>
      <c r="W15" s="28" t="s">
        <v>110</v>
      </c>
      <c r="X15" s="28" t="s">
        <v>200</v>
      </c>
      <c r="Y15" s="28">
        <v>37282987</v>
      </c>
      <c r="Z15" s="28" t="s">
        <v>200</v>
      </c>
      <c r="AA15" s="28" t="s">
        <v>149</v>
      </c>
      <c r="AB15" s="28">
        <v>47299312.5</v>
      </c>
      <c r="AC15" s="28" t="s">
        <v>200</v>
      </c>
      <c r="AD15" s="28">
        <v>0</v>
      </c>
      <c r="AE15" s="28">
        <v>0</v>
      </c>
      <c r="AF15" s="28" t="s">
        <v>200</v>
      </c>
      <c r="AG15" s="28" t="s">
        <v>110</v>
      </c>
      <c r="AH15" s="28" t="s">
        <v>149</v>
      </c>
      <c r="AI15" s="28" t="s">
        <v>200</v>
      </c>
      <c r="AJ15" s="28">
        <v>0</v>
      </c>
      <c r="AK15" s="28" t="s">
        <v>200</v>
      </c>
      <c r="AL15" s="28">
        <v>26071200</v>
      </c>
      <c r="AM15" s="28" t="s">
        <v>200</v>
      </c>
      <c r="AN15" s="28" t="s">
        <v>128</v>
      </c>
      <c r="AO15" s="28">
        <v>0</v>
      </c>
      <c r="AP15" s="28" t="s">
        <v>200</v>
      </c>
      <c r="AQ15" s="28" t="s">
        <v>200</v>
      </c>
      <c r="AR15" s="28" t="s">
        <v>110</v>
      </c>
      <c r="AS15" s="28" t="s">
        <v>200</v>
      </c>
      <c r="AT15" s="28">
        <v>0</v>
      </c>
      <c r="AU15" s="28" t="s">
        <v>110</v>
      </c>
      <c r="AV15" s="28" t="s">
        <v>200</v>
      </c>
      <c r="AW15" s="28" t="s">
        <v>200</v>
      </c>
      <c r="AX15" s="28" t="s">
        <v>200</v>
      </c>
      <c r="AY15" s="28" t="s">
        <v>128</v>
      </c>
      <c r="AZ15" s="28">
        <v>0</v>
      </c>
      <c r="BA15" s="28">
        <v>2635875</v>
      </c>
      <c r="BB15" s="28" t="s">
        <v>200</v>
      </c>
      <c r="BC15" s="28" t="s">
        <v>200</v>
      </c>
      <c r="BD15" s="28" t="s">
        <v>128</v>
      </c>
      <c r="BE15" s="28" t="s">
        <v>148</v>
      </c>
      <c r="BF15" s="28" t="s">
        <v>200</v>
      </c>
      <c r="BG15" s="28" t="s">
        <v>110</v>
      </c>
      <c r="BH15" s="28" t="s">
        <v>200</v>
      </c>
      <c r="BI15" s="28">
        <v>0</v>
      </c>
      <c r="BJ15" s="28">
        <v>2843550</v>
      </c>
      <c r="BK15" s="28">
        <v>0</v>
      </c>
      <c r="BL15" s="28" t="s">
        <v>200</v>
      </c>
      <c r="BM15" s="28" t="s">
        <v>200</v>
      </c>
      <c r="BN15" s="28">
        <v>16773750</v>
      </c>
      <c r="BO15" s="28">
        <v>0</v>
      </c>
      <c r="BP15" s="28" t="s">
        <v>149</v>
      </c>
      <c r="BQ15" s="28" t="s">
        <v>110</v>
      </c>
      <c r="BR15" s="28" t="s">
        <v>128</v>
      </c>
      <c r="BS15" s="28">
        <v>55795350</v>
      </c>
      <c r="BT15" s="28" t="s">
        <v>200</v>
      </c>
      <c r="BU15" s="28" t="s">
        <v>148</v>
      </c>
      <c r="BV15" s="28">
        <v>0</v>
      </c>
      <c r="BW15" s="28">
        <v>0</v>
      </c>
      <c r="BX15" s="28">
        <v>0</v>
      </c>
      <c r="BY15" s="28" t="s">
        <v>200</v>
      </c>
      <c r="BZ15" s="28">
        <v>0</v>
      </c>
      <c r="CA15" s="28" t="s">
        <v>200</v>
      </c>
      <c r="CB15" s="28" t="s">
        <v>200</v>
      </c>
      <c r="CC15" s="28">
        <v>0</v>
      </c>
      <c r="CD15" s="28" t="s">
        <v>200</v>
      </c>
      <c r="CE15" s="28">
        <v>3338775</v>
      </c>
      <c r="CF15" s="28">
        <v>0</v>
      </c>
      <c r="CG15" s="28" t="s">
        <v>200</v>
      </c>
      <c r="CH15" s="28">
        <v>2446837.5</v>
      </c>
      <c r="CI15" s="28">
        <v>0</v>
      </c>
      <c r="CJ15" s="28" t="s">
        <v>148</v>
      </c>
      <c r="CK15" s="28">
        <v>0</v>
      </c>
      <c r="CL15" s="28">
        <v>31022118</v>
      </c>
      <c r="CM15" s="28">
        <v>0</v>
      </c>
      <c r="CN15" s="28">
        <v>9879206.25</v>
      </c>
      <c r="CO15" s="28">
        <v>0</v>
      </c>
      <c r="CP15" s="28">
        <v>0</v>
      </c>
      <c r="CQ15" s="28">
        <v>0</v>
      </c>
      <c r="CR15" s="28" t="s">
        <v>110</v>
      </c>
      <c r="CS15" s="28">
        <v>0</v>
      </c>
      <c r="CT15" s="28" t="s">
        <v>110</v>
      </c>
      <c r="CU15" s="28" t="s">
        <v>200</v>
      </c>
      <c r="CV15" s="28" t="s">
        <v>200</v>
      </c>
      <c r="CW15" s="28" t="s">
        <v>200</v>
      </c>
      <c r="CX15" s="28">
        <v>0</v>
      </c>
      <c r="CY15" s="28" t="s">
        <v>200</v>
      </c>
      <c r="CZ15" s="28" t="s">
        <v>110</v>
      </c>
      <c r="DA15" s="28">
        <v>0</v>
      </c>
      <c r="DB15" s="28" t="s">
        <v>149</v>
      </c>
      <c r="DC15" s="28" t="s">
        <v>149</v>
      </c>
      <c r="DD15" s="28" t="s">
        <v>200</v>
      </c>
      <c r="DE15" s="28">
        <v>0</v>
      </c>
      <c r="DF15" s="28">
        <v>6413962</v>
      </c>
      <c r="DG15" s="28" t="s">
        <v>200</v>
      </c>
      <c r="DH15" s="28">
        <v>10902937</v>
      </c>
      <c r="DI15" s="28">
        <v>0</v>
      </c>
      <c r="DJ15" s="28">
        <v>0</v>
      </c>
      <c r="DK15" s="28" t="s">
        <v>200</v>
      </c>
      <c r="DL15" s="28">
        <v>40637737</v>
      </c>
      <c r="DM15" s="28" t="s">
        <v>200</v>
      </c>
      <c r="DN15" s="28">
        <v>0</v>
      </c>
      <c r="DO15" s="28">
        <v>1156856.25</v>
      </c>
      <c r="DP15" s="28">
        <v>0</v>
      </c>
      <c r="DQ15" s="28">
        <v>18934368.75</v>
      </c>
      <c r="DR15" s="28">
        <v>255600</v>
      </c>
      <c r="DS15" s="28" t="s">
        <v>200</v>
      </c>
      <c r="DT15" s="28">
        <v>0</v>
      </c>
      <c r="DU15" s="28">
        <v>0</v>
      </c>
      <c r="DV15" s="28">
        <v>10016325</v>
      </c>
      <c r="DW15" s="28" t="s">
        <v>200</v>
      </c>
      <c r="DX15" s="28">
        <v>2225850</v>
      </c>
      <c r="DY15" s="28">
        <v>62262562.5</v>
      </c>
      <c r="DZ15" s="28">
        <v>0</v>
      </c>
      <c r="EA15" s="28">
        <v>0</v>
      </c>
      <c r="EB15" s="28" t="s">
        <v>200</v>
      </c>
      <c r="EC15" s="28">
        <v>34322287</v>
      </c>
      <c r="ED15" s="28" t="s">
        <v>200</v>
      </c>
      <c r="EE15" s="28">
        <v>11685712</v>
      </c>
      <c r="EF15" s="28">
        <v>0</v>
      </c>
      <c r="EG15" s="28">
        <v>2225850</v>
      </c>
      <c r="EH15" s="28">
        <v>6677550</v>
      </c>
      <c r="EI15" s="28">
        <v>0</v>
      </c>
      <c r="EJ15" s="28">
        <v>416681.25</v>
      </c>
      <c r="EK15" s="28">
        <v>18451125</v>
      </c>
      <c r="EL15" s="28" t="s">
        <v>200</v>
      </c>
      <c r="EM15" s="28">
        <v>106695693</v>
      </c>
      <c r="EN15" s="28">
        <v>0</v>
      </c>
      <c r="EO15" s="28">
        <v>4861725</v>
      </c>
      <c r="EP15" s="28">
        <v>0</v>
      </c>
      <c r="EQ15" s="28">
        <v>29098462.5</v>
      </c>
      <c r="ER15" s="28">
        <v>7890318</v>
      </c>
      <c r="ES15" s="28">
        <v>1565550</v>
      </c>
      <c r="ET15" s="28" t="s">
        <v>200</v>
      </c>
      <c r="EU15" s="28">
        <v>0</v>
      </c>
      <c r="EV15" s="28" t="s">
        <v>200</v>
      </c>
      <c r="EW15" s="28" t="s">
        <v>200</v>
      </c>
      <c r="EX15" s="28">
        <v>0</v>
      </c>
      <c r="EY15" s="28" t="s">
        <v>200</v>
      </c>
      <c r="EZ15" s="28">
        <v>4776525</v>
      </c>
      <c r="FA15" s="28" t="s">
        <v>200</v>
      </c>
      <c r="FB15" s="28" t="s">
        <v>148</v>
      </c>
      <c r="FC15" s="28">
        <v>3977775</v>
      </c>
      <c r="FD15" s="28">
        <v>0</v>
      </c>
      <c r="FE15" s="28">
        <v>10016325</v>
      </c>
      <c r="FF15" s="28">
        <v>3338775</v>
      </c>
      <c r="FG15" s="28">
        <v>0</v>
      </c>
      <c r="FH15" s="28" t="s">
        <v>110</v>
      </c>
      <c r="FI15" s="28">
        <v>239625</v>
      </c>
      <c r="FJ15" s="28" t="s">
        <v>110</v>
      </c>
      <c r="FK15" s="28">
        <v>0</v>
      </c>
      <c r="FL15" s="28">
        <v>30773175</v>
      </c>
      <c r="FM15" s="28" t="s">
        <v>148</v>
      </c>
      <c r="FN15" s="28" t="s">
        <v>200</v>
      </c>
      <c r="FO15" s="28" t="s">
        <v>200</v>
      </c>
      <c r="FP15" s="28" t="s">
        <v>110</v>
      </c>
      <c r="FQ15" s="28" t="s">
        <v>149</v>
      </c>
      <c r="FR15" s="28" t="s">
        <v>149</v>
      </c>
      <c r="FS15" s="28">
        <v>5751000</v>
      </c>
      <c r="FT15" s="28" t="s">
        <v>148</v>
      </c>
      <c r="FU15" s="28" t="s">
        <v>200</v>
      </c>
      <c r="FV15" s="28" t="s">
        <v>200</v>
      </c>
      <c r="FW15" s="28">
        <v>0</v>
      </c>
      <c r="FX15" s="28" t="s">
        <v>149</v>
      </c>
      <c r="FY15" s="28" t="s">
        <v>149</v>
      </c>
      <c r="FZ15" s="28" t="s">
        <v>200</v>
      </c>
      <c r="GA15" s="28" t="s">
        <v>128</v>
      </c>
      <c r="GB15" s="28" t="s">
        <v>149</v>
      </c>
      <c r="GC15" s="28" t="s">
        <v>149</v>
      </c>
      <c r="GD15" s="28" t="s">
        <v>200</v>
      </c>
      <c r="GE15" s="28" t="s">
        <v>110</v>
      </c>
      <c r="GF15" s="28" t="s">
        <v>110</v>
      </c>
      <c r="GG15" s="28" t="s">
        <v>200</v>
      </c>
      <c r="GH15" s="28" t="s">
        <v>200</v>
      </c>
      <c r="GI15" s="28" t="s">
        <v>110</v>
      </c>
      <c r="GJ15" s="28" t="s">
        <v>200</v>
      </c>
      <c r="GK15" s="28" t="s">
        <v>110</v>
      </c>
      <c r="GL15" s="28">
        <v>9588993</v>
      </c>
      <c r="GM15" s="28" t="s">
        <v>110</v>
      </c>
      <c r="GN15" s="28" t="s">
        <v>200</v>
      </c>
      <c r="GO15" s="28" t="s">
        <v>200</v>
      </c>
      <c r="GP15" s="28" t="s">
        <v>110</v>
      </c>
      <c r="GQ15" s="28" t="s">
        <v>200</v>
      </c>
      <c r="GR15" s="28" t="s">
        <v>200</v>
      </c>
      <c r="GS15" s="28" t="s">
        <v>200</v>
      </c>
      <c r="GT15" s="28" t="s">
        <v>200</v>
      </c>
      <c r="GU15" s="28" t="s">
        <v>200</v>
      </c>
      <c r="GV15" s="28" t="s">
        <v>200</v>
      </c>
      <c r="GW15" s="28">
        <v>1893037</v>
      </c>
      <c r="GX15" s="28" t="s">
        <v>200</v>
      </c>
      <c r="GY15" s="28">
        <v>2220525</v>
      </c>
      <c r="GZ15" s="28" t="s">
        <v>200</v>
      </c>
      <c r="HA15" s="28" t="s">
        <v>200</v>
      </c>
      <c r="HB15" s="28" t="s">
        <v>200</v>
      </c>
      <c r="HC15" s="28" t="s">
        <v>200</v>
      </c>
      <c r="HD15" s="28" t="s">
        <v>200</v>
      </c>
      <c r="HE15" s="28" t="s">
        <v>200</v>
      </c>
      <c r="HF15" s="28" t="s">
        <v>200</v>
      </c>
      <c r="HG15" s="28">
        <v>5703075</v>
      </c>
      <c r="HH15" s="28">
        <v>12359325</v>
      </c>
      <c r="HI15" s="28" t="s">
        <v>148</v>
      </c>
      <c r="HJ15" s="28" t="s">
        <v>200</v>
      </c>
      <c r="HK15" s="28" t="s">
        <v>200</v>
      </c>
      <c r="HL15" s="28" t="s">
        <v>200</v>
      </c>
      <c r="HM15" s="28" t="s">
        <v>200</v>
      </c>
      <c r="HN15" s="28" t="s">
        <v>200</v>
      </c>
      <c r="HO15" s="28">
        <v>0</v>
      </c>
      <c r="HP15" s="28">
        <v>1389825</v>
      </c>
      <c r="HQ15" s="28">
        <v>23203687.5</v>
      </c>
      <c r="HR15" s="28">
        <v>0</v>
      </c>
      <c r="HS15" s="28">
        <v>67777931.25</v>
      </c>
      <c r="HT15" s="28" t="s">
        <v>200</v>
      </c>
      <c r="HU15" s="28">
        <v>0</v>
      </c>
      <c r="HV15" s="28">
        <v>0</v>
      </c>
      <c r="HW15" s="28">
        <v>0</v>
      </c>
      <c r="HX15" s="28" t="s">
        <v>110</v>
      </c>
      <c r="HY15" s="28">
        <v>0</v>
      </c>
      <c r="HZ15" s="28" t="s">
        <v>188</v>
      </c>
      <c r="IA15" s="28">
        <v>0</v>
      </c>
      <c r="IB15" s="28">
        <v>15091050</v>
      </c>
      <c r="IC15" s="28">
        <v>27197437</v>
      </c>
      <c r="ID15" s="28">
        <v>0</v>
      </c>
      <c r="IE15" s="28">
        <v>0</v>
      </c>
      <c r="IF15" s="28" t="s">
        <v>110</v>
      </c>
      <c r="IG15" s="28">
        <v>2406900</v>
      </c>
      <c r="IH15" s="28">
        <v>1661400</v>
      </c>
      <c r="II15" s="28">
        <v>0</v>
      </c>
      <c r="IJ15" s="28" t="s">
        <v>200</v>
      </c>
      <c r="IK15" s="28">
        <v>45576675</v>
      </c>
      <c r="IL15" s="28">
        <v>0</v>
      </c>
      <c r="IM15" s="28">
        <v>0</v>
      </c>
      <c r="IN15" s="28">
        <v>52863937</v>
      </c>
      <c r="IO15" s="28" t="s">
        <v>200</v>
      </c>
      <c r="IP15" s="28">
        <v>0</v>
      </c>
      <c r="IQ15" s="28">
        <v>24167512</v>
      </c>
      <c r="IR15" s="28" t="s">
        <v>200</v>
      </c>
      <c r="IS15" s="28">
        <v>0</v>
      </c>
      <c r="IT15" s="28" t="s">
        <v>200</v>
      </c>
      <c r="IU15" s="28">
        <v>0</v>
      </c>
      <c r="IV15" s="28">
        <v>2883487</v>
      </c>
      <c r="IW15" s="28">
        <v>3338775</v>
      </c>
      <c r="IX15" s="28" t="s">
        <v>200</v>
      </c>
      <c r="IY15" s="28">
        <v>0</v>
      </c>
      <c r="IZ15" s="28" t="s">
        <v>149</v>
      </c>
      <c r="JA15" s="28">
        <v>0</v>
      </c>
      <c r="JB15" s="28" t="s">
        <v>200</v>
      </c>
      <c r="JC15" s="28" t="s">
        <v>200</v>
      </c>
      <c r="JD15" s="28">
        <v>0</v>
      </c>
      <c r="JE15" s="28">
        <v>0</v>
      </c>
      <c r="JF15" s="28" t="s">
        <v>200</v>
      </c>
      <c r="JG15" s="28">
        <v>0</v>
      </c>
      <c r="JH15" s="28" t="s">
        <v>200</v>
      </c>
      <c r="JI15" s="28">
        <v>0</v>
      </c>
      <c r="JJ15" s="28">
        <v>0</v>
      </c>
      <c r="JK15" s="28">
        <v>0</v>
      </c>
      <c r="JL15" s="28">
        <v>0</v>
      </c>
      <c r="JM15" s="28">
        <v>0</v>
      </c>
      <c r="JN15" s="28" t="s">
        <v>200</v>
      </c>
      <c r="JO15" s="28">
        <v>0</v>
      </c>
    </row>
    <row r="16" spans="1:275" ht="17.25" customHeight="1">
      <c r="A16" s="103"/>
      <c r="B16" s="24" t="s">
        <v>82</v>
      </c>
      <c r="C16" s="21" t="s">
        <v>39</v>
      </c>
      <c r="D16" s="28">
        <v>26118650</v>
      </c>
      <c r="E16" s="28">
        <v>251412000</v>
      </c>
      <c r="F16" s="28">
        <v>14061050</v>
      </c>
      <c r="G16" s="28">
        <v>352000</v>
      </c>
      <c r="H16" s="28" t="s">
        <v>148</v>
      </c>
      <c r="I16" s="28">
        <v>389068112</v>
      </c>
      <c r="J16" s="28">
        <v>83605570</v>
      </c>
      <c r="K16" s="28" t="s">
        <v>110</v>
      </c>
      <c r="L16" s="28">
        <v>17590000</v>
      </c>
      <c r="M16" s="28" t="s">
        <v>110</v>
      </c>
      <c r="N16" s="28" t="s">
        <v>110</v>
      </c>
      <c r="O16" s="28">
        <v>0</v>
      </c>
      <c r="P16" s="28">
        <v>51520161</v>
      </c>
      <c r="Q16" s="28">
        <v>10296890</v>
      </c>
      <c r="R16" s="28" t="s">
        <v>200</v>
      </c>
      <c r="S16" s="28" t="s">
        <v>200</v>
      </c>
      <c r="T16" s="28">
        <v>44123440</v>
      </c>
      <c r="U16" s="28" t="s">
        <v>110</v>
      </c>
      <c r="V16" s="28" t="s">
        <v>110</v>
      </c>
      <c r="W16" s="28" t="s">
        <v>110</v>
      </c>
      <c r="X16" s="28" t="s">
        <v>200</v>
      </c>
      <c r="Y16" s="28">
        <v>125800000</v>
      </c>
      <c r="Z16" s="28" t="s">
        <v>200</v>
      </c>
      <c r="AA16" s="28" t="s">
        <v>149</v>
      </c>
      <c r="AB16" s="28">
        <v>112350000</v>
      </c>
      <c r="AC16" s="28" t="s">
        <v>200</v>
      </c>
      <c r="AD16" s="28" t="s">
        <v>200</v>
      </c>
      <c r="AE16" s="28">
        <v>17987000</v>
      </c>
      <c r="AF16" s="28" t="s">
        <v>200</v>
      </c>
      <c r="AG16" s="28" t="s">
        <v>110</v>
      </c>
      <c r="AH16" s="28" t="s">
        <v>149</v>
      </c>
      <c r="AI16" s="28" t="s">
        <v>200</v>
      </c>
      <c r="AJ16" s="28" t="s">
        <v>200</v>
      </c>
      <c r="AK16" s="28" t="s">
        <v>200</v>
      </c>
      <c r="AL16" s="28">
        <v>93140000</v>
      </c>
      <c r="AM16" s="28" t="s">
        <v>200</v>
      </c>
      <c r="AN16" s="28" t="s">
        <v>128</v>
      </c>
      <c r="AO16" s="28">
        <v>22467920</v>
      </c>
      <c r="AP16" s="28" t="s">
        <v>200</v>
      </c>
      <c r="AQ16" s="28" t="s">
        <v>200</v>
      </c>
      <c r="AR16" s="28" t="s">
        <v>110</v>
      </c>
      <c r="AS16" s="28" t="s">
        <v>200</v>
      </c>
      <c r="AT16" s="28">
        <v>8341350</v>
      </c>
      <c r="AU16" s="28" t="s">
        <v>110</v>
      </c>
      <c r="AV16" s="28" t="s">
        <v>200</v>
      </c>
      <c r="AW16" s="28" t="s">
        <v>200</v>
      </c>
      <c r="AX16" s="28" t="s">
        <v>200</v>
      </c>
      <c r="AY16" s="28" t="s">
        <v>128</v>
      </c>
      <c r="AZ16" s="28">
        <v>11469110</v>
      </c>
      <c r="BA16" s="28">
        <v>46384000</v>
      </c>
      <c r="BB16" s="28" t="s">
        <v>200</v>
      </c>
      <c r="BC16" s="28" t="s">
        <v>200</v>
      </c>
      <c r="BD16" s="28" t="s">
        <v>128</v>
      </c>
      <c r="BE16" s="28" t="s">
        <v>148</v>
      </c>
      <c r="BF16" s="28" t="s">
        <v>200</v>
      </c>
      <c r="BG16" s="28" t="s">
        <v>110</v>
      </c>
      <c r="BH16" s="28" t="s">
        <v>200</v>
      </c>
      <c r="BI16" s="28" t="s">
        <v>200</v>
      </c>
      <c r="BJ16" s="28">
        <v>21962000</v>
      </c>
      <c r="BK16" s="28" t="s">
        <v>200</v>
      </c>
      <c r="BL16" s="28" t="s">
        <v>200</v>
      </c>
      <c r="BM16" s="28" t="s">
        <v>200</v>
      </c>
      <c r="BN16" s="28">
        <v>90057500</v>
      </c>
      <c r="BO16" s="28">
        <v>4902060</v>
      </c>
      <c r="BP16" s="28" t="s">
        <v>149</v>
      </c>
      <c r="BQ16" s="28" t="s">
        <v>110</v>
      </c>
      <c r="BR16" s="28" t="s">
        <v>128</v>
      </c>
      <c r="BS16" s="28">
        <v>184890000</v>
      </c>
      <c r="BT16" s="28" t="s">
        <v>200</v>
      </c>
      <c r="BU16" s="28" t="s">
        <v>148</v>
      </c>
      <c r="BV16" s="28" t="s">
        <v>200</v>
      </c>
      <c r="BW16" s="28">
        <v>3714764</v>
      </c>
      <c r="BX16" s="28" t="s">
        <v>200</v>
      </c>
      <c r="BY16" s="28" t="s">
        <v>200</v>
      </c>
      <c r="BZ16" s="28" t="s">
        <v>200</v>
      </c>
      <c r="CA16" s="28" t="s">
        <v>200</v>
      </c>
      <c r="CB16" s="28" t="s">
        <v>200</v>
      </c>
      <c r="CC16" s="28">
        <v>9283920</v>
      </c>
      <c r="CD16" s="28" t="s">
        <v>200</v>
      </c>
      <c r="CE16" s="28">
        <v>0</v>
      </c>
      <c r="CF16" s="28">
        <v>0</v>
      </c>
      <c r="CG16" s="28" t="s">
        <v>200</v>
      </c>
      <c r="CH16" s="28">
        <v>23365950</v>
      </c>
      <c r="CI16" s="28" t="s">
        <v>200</v>
      </c>
      <c r="CJ16" s="28" t="s">
        <v>148</v>
      </c>
      <c r="CK16" s="28" t="s">
        <v>200</v>
      </c>
      <c r="CL16" s="28">
        <v>117453000</v>
      </c>
      <c r="CM16" s="28">
        <v>53379184</v>
      </c>
      <c r="CN16" s="28">
        <v>21062986</v>
      </c>
      <c r="CO16" s="28" t="s">
        <v>200</v>
      </c>
      <c r="CP16" s="28"/>
      <c r="CQ16" s="28" t="s">
        <v>200</v>
      </c>
      <c r="CR16" s="28" t="s">
        <v>110</v>
      </c>
      <c r="CS16" s="28">
        <v>7021210</v>
      </c>
      <c r="CT16" s="28" t="s">
        <v>110</v>
      </c>
      <c r="CU16" s="28" t="s">
        <v>200</v>
      </c>
      <c r="CV16" s="28" t="s">
        <v>200</v>
      </c>
      <c r="CW16" s="28" t="s">
        <v>200</v>
      </c>
      <c r="CX16" s="28">
        <v>40367908</v>
      </c>
      <c r="CY16" s="28" t="s">
        <v>200</v>
      </c>
      <c r="CZ16" s="28" t="s">
        <v>110</v>
      </c>
      <c r="DA16" s="28">
        <v>300000</v>
      </c>
      <c r="DB16" s="28" t="s">
        <v>149</v>
      </c>
      <c r="DC16" s="28" t="s">
        <v>149</v>
      </c>
      <c r="DD16" s="28" t="s">
        <v>200</v>
      </c>
      <c r="DE16" s="28" t="s">
        <v>200</v>
      </c>
      <c r="DF16" s="28" t="s">
        <v>200</v>
      </c>
      <c r="DG16" s="28" t="s">
        <v>200</v>
      </c>
      <c r="DH16" s="28">
        <v>33876000</v>
      </c>
      <c r="DI16" s="28">
        <v>9480000</v>
      </c>
      <c r="DJ16" s="28">
        <v>15810000</v>
      </c>
      <c r="DK16" s="28" t="s">
        <v>200</v>
      </c>
      <c r="DL16" s="28">
        <v>139120760</v>
      </c>
      <c r="DM16" s="28" t="s">
        <v>200</v>
      </c>
      <c r="DN16" s="28" t="s">
        <v>200</v>
      </c>
      <c r="DO16" s="28" t="s">
        <v>200</v>
      </c>
      <c r="DP16" s="28" t="s">
        <v>200</v>
      </c>
      <c r="DQ16" s="28">
        <v>73623060</v>
      </c>
      <c r="DR16" s="28" t="s">
        <v>200</v>
      </c>
      <c r="DS16" s="28" t="s">
        <v>200</v>
      </c>
      <c r="DT16" s="28">
        <v>62833580</v>
      </c>
      <c r="DU16" s="28">
        <v>14443680</v>
      </c>
      <c r="DV16" s="28">
        <v>14980000</v>
      </c>
      <c r="DW16" s="28" t="s">
        <v>200</v>
      </c>
      <c r="DX16" s="28" t="s">
        <v>200</v>
      </c>
      <c r="DY16" s="28">
        <v>106411000</v>
      </c>
      <c r="DZ16" s="28">
        <v>262250</v>
      </c>
      <c r="EA16" s="28">
        <v>2750000</v>
      </c>
      <c r="EB16" s="28" t="s">
        <v>200</v>
      </c>
      <c r="EC16" s="28">
        <v>116121980</v>
      </c>
      <c r="ED16" s="28" t="s">
        <v>200</v>
      </c>
      <c r="EE16" s="28">
        <v>35680000</v>
      </c>
      <c r="EF16" s="28">
        <v>5650000</v>
      </c>
      <c r="EG16" s="28">
        <v>5578090</v>
      </c>
      <c r="EH16" s="28">
        <v>3600000</v>
      </c>
      <c r="EI16" s="28" t="s">
        <v>200</v>
      </c>
      <c r="EJ16" s="28">
        <v>155368140</v>
      </c>
      <c r="EK16" s="28">
        <v>115808320</v>
      </c>
      <c r="EL16" s="28" t="s">
        <v>200</v>
      </c>
      <c r="EM16" s="28">
        <v>21540000</v>
      </c>
      <c r="EN16" s="28">
        <v>68829690</v>
      </c>
      <c r="EO16" s="28">
        <v>432381370</v>
      </c>
      <c r="EP16" s="28" t="s">
        <v>200</v>
      </c>
      <c r="EQ16" s="28">
        <v>71739440</v>
      </c>
      <c r="ER16" s="28">
        <v>10311850</v>
      </c>
      <c r="ES16" s="28" t="s">
        <v>200</v>
      </c>
      <c r="ET16" s="28" t="s">
        <v>200</v>
      </c>
      <c r="EU16" s="28" t="s">
        <v>200</v>
      </c>
      <c r="EV16" s="28" t="s">
        <v>200</v>
      </c>
      <c r="EW16" s="28" t="s">
        <v>200</v>
      </c>
      <c r="EX16" s="28">
        <v>1395050</v>
      </c>
      <c r="EY16" s="28" t="s">
        <v>200</v>
      </c>
      <c r="EZ16" s="28">
        <v>177876760</v>
      </c>
      <c r="FA16" s="28" t="s">
        <v>200</v>
      </c>
      <c r="FB16" s="28" t="s">
        <v>148</v>
      </c>
      <c r="FC16" s="28">
        <v>9468000</v>
      </c>
      <c r="FD16" s="28" t="s">
        <v>200</v>
      </c>
      <c r="FE16" s="28">
        <v>14400000</v>
      </c>
      <c r="FF16" s="28">
        <v>0</v>
      </c>
      <c r="FG16" s="28" t="s">
        <v>200</v>
      </c>
      <c r="FH16" s="28" t="s">
        <v>110</v>
      </c>
      <c r="FI16" s="28">
        <v>24755640</v>
      </c>
      <c r="FJ16" s="28" t="s">
        <v>110</v>
      </c>
      <c r="FK16" s="28">
        <v>4416170</v>
      </c>
      <c r="FL16" s="28">
        <v>116998080</v>
      </c>
      <c r="FM16" s="28" t="s">
        <v>148</v>
      </c>
      <c r="FN16" s="28" t="s">
        <v>200</v>
      </c>
      <c r="FO16" s="28" t="s">
        <v>200</v>
      </c>
      <c r="FP16" s="28" t="s">
        <v>110</v>
      </c>
      <c r="FQ16" s="28" t="s">
        <v>149</v>
      </c>
      <c r="FR16" s="28" t="s">
        <v>149</v>
      </c>
      <c r="FS16" s="28">
        <v>41520000</v>
      </c>
      <c r="FT16" s="28" t="s">
        <v>148</v>
      </c>
      <c r="FU16" s="28" t="s">
        <v>200</v>
      </c>
      <c r="FV16" s="28" t="s">
        <v>200</v>
      </c>
      <c r="FW16" s="28">
        <v>0</v>
      </c>
      <c r="FX16" s="28" t="s">
        <v>149</v>
      </c>
      <c r="FY16" s="28" t="s">
        <v>149</v>
      </c>
      <c r="FZ16" s="28" t="s">
        <v>200</v>
      </c>
      <c r="GA16" s="28" t="s">
        <v>128</v>
      </c>
      <c r="GB16" s="28" t="s">
        <v>149</v>
      </c>
      <c r="GC16" s="28" t="s">
        <v>149</v>
      </c>
      <c r="GD16" s="28" t="s">
        <v>200</v>
      </c>
      <c r="GE16" s="28" t="s">
        <v>110</v>
      </c>
      <c r="GF16" s="28" t="s">
        <v>110</v>
      </c>
      <c r="GG16" s="28" t="s">
        <v>200</v>
      </c>
      <c r="GH16" s="28" t="s">
        <v>200</v>
      </c>
      <c r="GI16" s="28" t="s">
        <v>110</v>
      </c>
      <c r="GJ16" s="28" t="s">
        <v>200</v>
      </c>
      <c r="GK16" s="28" t="s">
        <v>110</v>
      </c>
      <c r="GL16" s="28">
        <v>1842700</v>
      </c>
      <c r="GM16" s="28" t="s">
        <v>110</v>
      </c>
      <c r="GN16" s="28" t="s">
        <v>200</v>
      </c>
      <c r="GO16" s="28" t="s">
        <v>200</v>
      </c>
      <c r="GP16" s="28" t="s">
        <v>110</v>
      </c>
      <c r="GQ16" s="28" t="s">
        <v>200</v>
      </c>
      <c r="GR16" s="28" t="s">
        <v>200</v>
      </c>
      <c r="GS16" s="28" t="s">
        <v>200</v>
      </c>
      <c r="GT16" s="28" t="s">
        <v>200</v>
      </c>
      <c r="GU16" s="28" t="s">
        <v>200</v>
      </c>
      <c r="GV16" s="28" t="s">
        <v>200</v>
      </c>
      <c r="GW16" s="28">
        <v>33534820</v>
      </c>
      <c r="GX16" s="28" t="s">
        <v>200</v>
      </c>
      <c r="GY16" s="28">
        <v>14892000</v>
      </c>
      <c r="GZ16" s="28" t="s">
        <v>200</v>
      </c>
      <c r="HA16" s="28" t="s">
        <v>200</v>
      </c>
      <c r="HB16" s="28" t="s">
        <v>200</v>
      </c>
      <c r="HC16" s="28" t="s">
        <v>200</v>
      </c>
      <c r="HD16" s="28" t="s">
        <v>200</v>
      </c>
      <c r="HE16" s="28" t="s">
        <v>200</v>
      </c>
      <c r="HF16" s="28" t="s">
        <v>200</v>
      </c>
      <c r="HG16" s="28">
        <v>25345980</v>
      </c>
      <c r="HH16" s="28">
        <v>7170000</v>
      </c>
      <c r="HI16" s="28" t="s">
        <v>148</v>
      </c>
      <c r="HJ16" s="28" t="s">
        <v>200</v>
      </c>
      <c r="HK16" s="28" t="s">
        <v>200</v>
      </c>
      <c r="HL16" s="28" t="s">
        <v>200</v>
      </c>
      <c r="HM16" s="28" t="s">
        <v>200</v>
      </c>
      <c r="HN16" s="28" t="s">
        <v>200</v>
      </c>
      <c r="HO16" s="28">
        <v>2400000</v>
      </c>
      <c r="HP16" s="28" t="s">
        <v>200</v>
      </c>
      <c r="HQ16" s="28">
        <v>123797670</v>
      </c>
      <c r="HR16" s="28">
        <v>273917220</v>
      </c>
      <c r="HS16" s="28">
        <v>80779000</v>
      </c>
      <c r="HT16" s="28" t="s">
        <v>200</v>
      </c>
      <c r="HU16" s="28">
        <v>68592160</v>
      </c>
      <c r="HV16" s="28">
        <v>1800000</v>
      </c>
      <c r="HW16" s="28" t="s">
        <v>200</v>
      </c>
      <c r="HX16" s="28" t="s">
        <v>110</v>
      </c>
      <c r="HY16" s="28">
        <v>291212260</v>
      </c>
      <c r="HZ16" s="28" t="s">
        <v>188</v>
      </c>
      <c r="IA16" s="28">
        <v>40159590</v>
      </c>
      <c r="IB16" s="28">
        <v>67027150</v>
      </c>
      <c r="IC16" s="28">
        <v>0</v>
      </c>
      <c r="ID16" s="28">
        <v>41258000</v>
      </c>
      <c r="IE16" s="28" t="s">
        <v>200</v>
      </c>
      <c r="IF16" s="28" t="s">
        <v>110</v>
      </c>
      <c r="IG16" s="28">
        <v>7925490</v>
      </c>
      <c r="IH16" s="28">
        <v>4893420</v>
      </c>
      <c r="II16" s="28" t="s">
        <v>200</v>
      </c>
      <c r="IJ16" s="28" t="s">
        <v>200</v>
      </c>
      <c r="IK16" s="28">
        <v>157267000</v>
      </c>
      <c r="IL16" s="28">
        <v>33701760</v>
      </c>
      <c r="IM16" s="28" t="s">
        <v>200</v>
      </c>
      <c r="IN16" s="28">
        <v>113016000</v>
      </c>
      <c r="IO16" s="28" t="s">
        <v>200</v>
      </c>
      <c r="IP16" s="28">
        <v>40722960</v>
      </c>
      <c r="IQ16" s="28">
        <v>79504000</v>
      </c>
      <c r="IR16" s="28" t="s">
        <v>200</v>
      </c>
      <c r="IS16" s="28">
        <v>2525470</v>
      </c>
      <c r="IT16" s="28" t="s">
        <v>200</v>
      </c>
      <c r="IU16" s="28">
        <v>21004960</v>
      </c>
      <c r="IV16" s="28">
        <v>39584190</v>
      </c>
      <c r="IW16" s="28">
        <v>50888400</v>
      </c>
      <c r="IX16" s="28" t="s">
        <v>200</v>
      </c>
      <c r="IY16" s="28">
        <v>81200000</v>
      </c>
      <c r="IZ16" s="28" t="s">
        <v>149</v>
      </c>
      <c r="JA16" s="28">
        <v>4884440</v>
      </c>
      <c r="JB16" s="28" t="s">
        <v>200</v>
      </c>
      <c r="JC16" s="28" t="s">
        <v>200</v>
      </c>
      <c r="JD16" s="28">
        <v>38264940</v>
      </c>
      <c r="JE16" s="28">
        <v>51424950</v>
      </c>
      <c r="JF16" s="28" t="s">
        <v>200</v>
      </c>
      <c r="JG16" s="28">
        <v>29258510</v>
      </c>
      <c r="JH16" s="28" t="s">
        <v>200</v>
      </c>
      <c r="JI16" s="28">
        <v>35069725</v>
      </c>
      <c r="JJ16" s="28">
        <v>16200000</v>
      </c>
      <c r="JK16" s="28">
        <v>65030930</v>
      </c>
      <c r="JL16" s="28">
        <v>30493230</v>
      </c>
      <c r="JM16" s="28">
        <v>38456340</v>
      </c>
      <c r="JN16" s="28" t="s">
        <v>200</v>
      </c>
      <c r="JO16" s="28">
        <v>106598570</v>
      </c>
    </row>
    <row r="17" spans="1:275" ht="17.25" customHeight="1">
      <c r="A17" s="103"/>
      <c r="B17" s="24" t="s">
        <v>224</v>
      </c>
      <c r="C17" s="19" t="s">
        <v>41</v>
      </c>
      <c r="D17" s="28" t="s">
        <v>200</v>
      </c>
      <c r="E17" s="28" t="s">
        <v>200</v>
      </c>
      <c r="F17" s="28" t="s">
        <v>200</v>
      </c>
      <c r="G17" s="28" t="s">
        <v>200</v>
      </c>
      <c r="H17" s="28" t="s">
        <v>148</v>
      </c>
      <c r="I17" s="28" t="s">
        <v>200</v>
      </c>
      <c r="J17" s="28" t="s">
        <v>200</v>
      </c>
      <c r="K17" s="28" t="s">
        <v>110</v>
      </c>
      <c r="L17" s="28" t="s">
        <v>200</v>
      </c>
      <c r="M17" s="28" t="s">
        <v>110</v>
      </c>
      <c r="N17" s="28" t="s">
        <v>110</v>
      </c>
      <c r="O17" s="28" t="s">
        <v>200</v>
      </c>
      <c r="P17" s="28" t="s">
        <v>200</v>
      </c>
      <c r="Q17" s="28" t="s">
        <v>200</v>
      </c>
      <c r="R17" s="28" t="s">
        <v>200</v>
      </c>
      <c r="S17" s="28" t="s">
        <v>200</v>
      </c>
      <c r="T17" s="28" t="s">
        <v>200</v>
      </c>
      <c r="U17" s="28" t="s">
        <v>110</v>
      </c>
      <c r="V17" s="28" t="s">
        <v>110</v>
      </c>
      <c r="W17" s="28" t="s">
        <v>110</v>
      </c>
      <c r="X17" s="28" t="s">
        <v>200</v>
      </c>
      <c r="Y17" s="28" t="s">
        <v>200</v>
      </c>
      <c r="Z17" s="28" t="s">
        <v>200</v>
      </c>
      <c r="AA17" s="28" t="s">
        <v>149</v>
      </c>
      <c r="AB17" s="28" t="s">
        <v>200</v>
      </c>
      <c r="AC17" s="28" t="s">
        <v>200</v>
      </c>
      <c r="AD17" s="28" t="s">
        <v>200</v>
      </c>
      <c r="AE17" s="28">
        <v>1381137678</v>
      </c>
      <c r="AF17" s="28">
        <v>53090965</v>
      </c>
      <c r="AG17" s="28" t="s">
        <v>110</v>
      </c>
      <c r="AH17" s="28" t="s">
        <v>149</v>
      </c>
      <c r="AI17" s="28">
        <v>231057374</v>
      </c>
      <c r="AJ17" s="28" t="s">
        <v>200</v>
      </c>
      <c r="AK17" s="28" t="s">
        <v>200</v>
      </c>
      <c r="AL17" s="28" t="s">
        <v>200</v>
      </c>
      <c r="AM17" s="28" t="s">
        <v>200</v>
      </c>
      <c r="AN17" s="28" t="s">
        <v>128</v>
      </c>
      <c r="AO17" s="28" t="s">
        <v>200</v>
      </c>
      <c r="AP17" s="28" t="s">
        <v>200</v>
      </c>
      <c r="AQ17" s="28" t="s">
        <v>200</v>
      </c>
      <c r="AR17" s="28" t="s">
        <v>110</v>
      </c>
      <c r="AS17" s="28">
        <v>243993140</v>
      </c>
      <c r="AT17" s="28" t="s">
        <v>200</v>
      </c>
      <c r="AU17" s="28" t="s">
        <v>110</v>
      </c>
      <c r="AV17" s="28" t="s">
        <v>200</v>
      </c>
      <c r="AW17" s="28" t="s">
        <v>200</v>
      </c>
      <c r="AX17" s="28" t="s">
        <v>200</v>
      </c>
      <c r="AY17" s="28" t="s">
        <v>128</v>
      </c>
      <c r="AZ17" s="28">
        <v>-1735007</v>
      </c>
      <c r="BA17" s="28" t="s">
        <v>200</v>
      </c>
      <c r="BB17" s="28" t="s">
        <v>200</v>
      </c>
      <c r="BC17" s="28" t="s">
        <v>200</v>
      </c>
      <c r="BD17" s="28" t="s">
        <v>128</v>
      </c>
      <c r="BE17" s="28" t="s">
        <v>148</v>
      </c>
      <c r="BF17" s="28">
        <v>86304446</v>
      </c>
      <c r="BG17" s="28" t="s">
        <v>110</v>
      </c>
      <c r="BH17" s="28" t="s">
        <v>200</v>
      </c>
      <c r="BI17" s="28" t="s">
        <v>200</v>
      </c>
      <c r="BJ17" s="28" t="s">
        <v>200</v>
      </c>
      <c r="BK17" s="28" t="s">
        <v>200</v>
      </c>
      <c r="BL17" s="28">
        <v>22122900</v>
      </c>
      <c r="BM17" s="28" t="s">
        <v>200</v>
      </c>
      <c r="BN17" s="28" t="s">
        <v>200</v>
      </c>
      <c r="BO17" s="28" t="s">
        <v>200</v>
      </c>
      <c r="BP17" s="28" t="s">
        <v>149</v>
      </c>
      <c r="BQ17" s="28" t="s">
        <v>110</v>
      </c>
      <c r="BR17" s="28" t="s">
        <v>128</v>
      </c>
      <c r="BS17" s="28">
        <v>251061053</v>
      </c>
      <c r="BT17" s="28">
        <v>-1220587</v>
      </c>
      <c r="BU17" s="28" t="s">
        <v>148</v>
      </c>
      <c r="BV17" s="28">
        <v>26533838</v>
      </c>
      <c r="BW17" s="28" t="s">
        <v>200</v>
      </c>
      <c r="BX17" s="28" t="s">
        <v>200</v>
      </c>
      <c r="BY17" s="28" t="s">
        <v>200</v>
      </c>
      <c r="BZ17" s="28" t="s">
        <v>200</v>
      </c>
      <c r="CA17" s="28" t="s">
        <v>200</v>
      </c>
      <c r="CB17" s="28" t="s">
        <v>200</v>
      </c>
      <c r="CC17" s="28">
        <v>103205032</v>
      </c>
      <c r="CD17" s="28" t="s">
        <v>200</v>
      </c>
      <c r="CE17" s="28">
        <v>205681839</v>
      </c>
      <c r="CF17" s="28" t="s">
        <v>200</v>
      </c>
      <c r="CG17" s="28" t="s">
        <v>200</v>
      </c>
      <c r="CH17" s="28" t="s">
        <v>200</v>
      </c>
      <c r="CI17" s="28">
        <v>6482275</v>
      </c>
      <c r="CJ17" s="28" t="s">
        <v>148</v>
      </c>
      <c r="CK17" s="28" t="s">
        <v>200</v>
      </c>
      <c r="CL17" s="28" t="s">
        <v>200</v>
      </c>
      <c r="CM17" s="28" t="s">
        <v>200</v>
      </c>
      <c r="CN17" s="28" t="s">
        <v>200</v>
      </c>
      <c r="CO17" s="28" t="s">
        <v>200</v>
      </c>
      <c r="CP17" s="28" t="s">
        <v>200</v>
      </c>
      <c r="CQ17" s="28" t="s">
        <v>200</v>
      </c>
      <c r="CR17" s="28" t="s">
        <v>110</v>
      </c>
      <c r="CS17" s="28" t="s">
        <v>200</v>
      </c>
      <c r="CT17" s="28" t="s">
        <v>110</v>
      </c>
      <c r="CU17" s="28" t="s">
        <v>200</v>
      </c>
      <c r="CV17" s="28" t="s">
        <v>200</v>
      </c>
      <c r="CW17" s="28" t="s">
        <v>200</v>
      </c>
      <c r="CX17" s="28" t="s">
        <v>200</v>
      </c>
      <c r="CY17" s="28" t="s">
        <v>200</v>
      </c>
      <c r="CZ17" s="28" t="s">
        <v>110</v>
      </c>
      <c r="DA17" s="28" t="s">
        <v>200</v>
      </c>
      <c r="DB17" s="28" t="s">
        <v>149</v>
      </c>
      <c r="DC17" s="28" t="s">
        <v>149</v>
      </c>
      <c r="DD17" s="28" t="s">
        <v>200</v>
      </c>
      <c r="DE17" s="28" t="s">
        <v>200</v>
      </c>
      <c r="DF17" s="28" t="s">
        <v>200</v>
      </c>
      <c r="DG17" s="28" t="s">
        <v>200</v>
      </c>
      <c r="DH17" s="28" t="s">
        <v>200</v>
      </c>
      <c r="DI17" s="28" t="s">
        <v>200</v>
      </c>
      <c r="DJ17" s="28" t="s">
        <v>200</v>
      </c>
      <c r="DK17" s="28" t="s">
        <v>200</v>
      </c>
      <c r="DL17" s="28" t="s">
        <v>200</v>
      </c>
      <c r="DM17" s="28" t="s">
        <v>200</v>
      </c>
      <c r="DN17" s="28" t="s">
        <v>200</v>
      </c>
      <c r="DO17" s="28" t="s">
        <v>200</v>
      </c>
      <c r="DP17" s="28" t="s">
        <v>200</v>
      </c>
      <c r="DQ17" s="28" t="s">
        <v>200</v>
      </c>
      <c r="DR17" s="28">
        <v>105860443</v>
      </c>
      <c r="DS17" s="28" t="s">
        <v>200</v>
      </c>
      <c r="DT17" s="28">
        <v>-72565028</v>
      </c>
      <c r="DU17" s="28" t="s">
        <v>200</v>
      </c>
      <c r="DV17" s="28" t="s">
        <v>200</v>
      </c>
      <c r="DW17" s="28" t="s">
        <v>200</v>
      </c>
      <c r="DX17" s="28" t="s">
        <v>200</v>
      </c>
      <c r="DY17" s="28" t="s">
        <v>200</v>
      </c>
      <c r="DZ17" s="28" t="s">
        <v>200</v>
      </c>
      <c r="EA17" s="28" t="s">
        <v>200</v>
      </c>
      <c r="EB17" s="28" t="s">
        <v>200</v>
      </c>
      <c r="EC17" s="28" t="s">
        <v>200</v>
      </c>
      <c r="ED17" s="28" t="s">
        <v>200</v>
      </c>
      <c r="EE17" s="28" t="s">
        <v>200</v>
      </c>
      <c r="EF17" s="28">
        <v>-124240917</v>
      </c>
      <c r="EG17" s="28" t="s">
        <v>200</v>
      </c>
      <c r="EH17" s="28" t="s">
        <v>200</v>
      </c>
      <c r="EI17" s="28" t="s">
        <v>200</v>
      </c>
      <c r="EJ17" s="28" t="s">
        <v>200</v>
      </c>
      <c r="EK17" s="28" t="s">
        <v>200</v>
      </c>
      <c r="EL17" s="28">
        <v>938718</v>
      </c>
      <c r="EM17" s="28" t="s">
        <v>200</v>
      </c>
      <c r="EN17" s="28">
        <v>139582326</v>
      </c>
      <c r="EO17" s="28" t="s">
        <v>200</v>
      </c>
      <c r="EP17" s="28" t="s">
        <v>200</v>
      </c>
      <c r="EQ17" s="28" t="s">
        <v>200</v>
      </c>
      <c r="ER17" s="28" t="s">
        <v>200</v>
      </c>
      <c r="ES17" s="28" t="s">
        <v>200</v>
      </c>
      <c r="ET17" s="28" t="s">
        <v>200</v>
      </c>
      <c r="EU17" s="28" t="s">
        <v>200</v>
      </c>
      <c r="EV17" s="28" t="s">
        <v>200</v>
      </c>
      <c r="EW17" s="28" t="s">
        <v>200</v>
      </c>
      <c r="EX17" s="28" t="s">
        <v>200</v>
      </c>
      <c r="EY17" s="28" t="s">
        <v>200</v>
      </c>
      <c r="EZ17" s="28" t="s">
        <v>200</v>
      </c>
      <c r="FA17" s="28" t="s">
        <v>200</v>
      </c>
      <c r="FB17" s="28" t="s">
        <v>148</v>
      </c>
      <c r="FC17" s="28" t="s">
        <v>200</v>
      </c>
      <c r="FD17" s="28">
        <v>1208680547</v>
      </c>
      <c r="FE17" s="28">
        <v>184717164</v>
      </c>
      <c r="FF17" s="28">
        <v>38234918</v>
      </c>
      <c r="FG17" s="28" t="s">
        <v>200</v>
      </c>
      <c r="FH17" s="28" t="s">
        <v>110</v>
      </c>
      <c r="FI17" s="28" t="s">
        <v>200</v>
      </c>
      <c r="FJ17" s="28" t="s">
        <v>110</v>
      </c>
      <c r="FK17" s="28" t="s">
        <v>200</v>
      </c>
      <c r="FL17" s="28" t="s">
        <v>200</v>
      </c>
      <c r="FM17" s="28" t="s">
        <v>148</v>
      </c>
      <c r="FN17" s="28" t="s">
        <v>200</v>
      </c>
      <c r="FO17" s="28">
        <v>30927207</v>
      </c>
      <c r="FP17" s="28" t="s">
        <v>110</v>
      </c>
      <c r="FQ17" s="28" t="s">
        <v>149</v>
      </c>
      <c r="FR17" s="28" t="s">
        <v>149</v>
      </c>
      <c r="FS17" s="28" t="s">
        <v>200</v>
      </c>
      <c r="FT17" s="28" t="s">
        <v>148</v>
      </c>
      <c r="FU17" s="28">
        <v>10855512</v>
      </c>
      <c r="FV17" s="28" t="s">
        <v>200</v>
      </c>
      <c r="FW17" s="28" t="s">
        <v>200</v>
      </c>
      <c r="FX17" s="28" t="s">
        <v>149</v>
      </c>
      <c r="FY17" s="28" t="s">
        <v>149</v>
      </c>
      <c r="FZ17" s="28" t="s">
        <v>200</v>
      </c>
      <c r="GA17" s="28" t="s">
        <v>128</v>
      </c>
      <c r="GB17" s="28" t="s">
        <v>149</v>
      </c>
      <c r="GC17" s="28" t="s">
        <v>149</v>
      </c>
      <c r="GD17" s="28" t="s">
        <v>200</v>
      </c>
      <c r="GE17" s="28" t="s">
        <v>110</v>
      </c>
      <c r="GF17" s="28" t="s">
        <v>110</v>
      </c>
      <c r="GG17" s="28">
        <v>214119291</v>
      </c>
      <c r="GH17" s="28">
        <v>619015366</v>
      </c>
      <c r="GI17" s="28" t="s">
        <v>110</v>
      </c>
      <c r="GJ17" s="28" t="s">
        <v>200</v>
      </c>
      <c r="GK17" s="28" t="s">
        <v>110</v>
      </c>
      <c r="GL17" s="28">
        <v>206689674</v>
      </c>
      <c r="GM17" s="28" t="s">
        <v>110</v>
      </c>
      <c r="GN17" s="28" t="s">
        <v>200</v>
      </c>
      <c r="GO17" s="28" t="s">
        <v>200</v>
      </c>
      <c r="GP17" s="28" t="s">
        <v>110</v>
      </c>
      <c r="GQ17" s="28">
        <v>3180927160</v>
      </c>
      <c r="GR17" s="28" t="s">
        <v>200</v>
      </c>
      <c r="GS17" s="28" t="s">
        <v>200</v>
      </c>
      <c r="GT17" s="28" t="s">
        <v>200</v>
      </c>
      <c r="GU17" s="28" t="s">
        <v>200</v>
      </c>
      <c r="GV17" s="28" t="s">
        <v>200</v>
      </c>
      <c r="GW17" s="28" t="s">
        <v>200</v>
      </c>
      <c r="GX17" s="28">
        <v>126678249</v>
      </c>
      <c r="GY17" s="28" t="s">
        <v>200</v>
      </c>
      <c r="GZ17" s="28" t="s">
        <v>200</v>
      </c>
      <c r="HA17" s="28" t="s">
        <v>200</v>
      </c>
      <c r="HB17" s="28">
        <v>107802231</v>
      </c>
      <c r="HC17" s="28" t="s">
        <v>200</v>
      </c>
      <c r="HD17" s="28" t="s">
        <v>200</v>
      </c>
      <c r="HE17" s="28" t="s">
        <v>200</v>
      </c>
      <c r="HF17" s="28" t="s">
        <v>200</v>
      </c>
      <c r="HG17" s="28" t="s">
        <v>200</v>
      </c>
      <c r="HH17" s="28" t="s">
        <v>200</v>
      </c>
      <c r="HI17" s="28" t="s">
        <v>148</v>
      </c>
      <c r="HJ17" s="28" t="s">
        <v>200</v>
      </c>
      <c r="HK17" s="28" t="s">
        <v>200</v>
      </c>
      <c r="HL17" s="28" t="s">
        <v>200</v>
      </c>
      <c r="HM17" s="28" t="s">
        <v>200</v>
      </c>
      <c r="HN17" s="28" t="s">
        <v>200</v>
      </c>
      <c r="HO17" s="28" t="s">
        <v>200</v>
      </c>
      <c r="HP17" s="28" t="s">
        <v>200</v>
      </c>
      <c r="HQ17" s="28">
        <v>310487345</v>
      </c>
      <c r="HR17" s="28" t="s">
        <v>200</v>
      </c>
      <c r="HS17" s="28" t="s">
        <v>200</v>
      </c>
      <c r="HT17" s="28">
        <v>3635156</v>
      </c>
      <c r="HU17" s="28" t="s">
        <v>200</v>
      </c>
      <c r="HV17" s="28">
        <v>47317668</v>
      </c>
      <c r="HW17" s="28" t="s">
        <v>200</v>
      </c>
      <c r="HX17" s="28" t="s">
        <v>110</v>
      </c>
      <c r="HY17" s="28" t="s">
        <v>200</v>
      </c>
      <c r="HZ17" s="28" t="s">
        <v>188</v>
      </c>
      <c r="IA17" s="28">
        <v>-122614194</v>
      </c>
      <c r="IB17" s="28" t="s">
        <v>200</v>
      </c>
      <c r="IC17" s="28" t="s">
        <v>200</v>
      </c>
      <c r="ID17" s="28" t="s">
        <v>200</v>
      </c>
      <c r="IE17" s="28" t="s">
        <v>200</v>
      </c>
      <c r="IF17" s="28" t="s">
        <v>110</v>
      </c>
      <c r="IG17" s="28" t="s">
        <v>200</v>
      </c>
      <c r="IH17" s="28" t="s">
        <v>200</v>
      </c>
      <c r="II17" s="28">
        <v>1130217966</v>
      </c>
      <c r="IJ17" s="28" t="s">
        <v>200</v>
      </c>
      <c r="IK17" s="28" t="s">
        <v>200</v>
      </c>
      <c r="IL17" s="28" t="s">
        <v>200</v>
      </c>
      <c r="IM17" s="28" t="s">
        <v>200</v>
      </c>
      <c r="IN17" s="28" t="s">
        <v>200</v>
      </c>
      <c r="IO17" s="28">
        <v>33660512</v>
      </c>
      <c r="IP17" s="28">
        <v>91278160</v>
      </c>
      <c r="IQ17" s="28" t="s">
        <v>200</v>
      </c>
      <c r="IR17" s="28" t="s">
        <v>200</v>
      </c>
      <c r="IS17" s="28" t="s">
        <v>200</v>
      </c>
      <c r="IT17" s="28">
        <v>1029289460</v>
      </c>
      <c r="IU17" s="28" t="s">
        <v>200</v>
      </c>
      <c r="IV17" s="28" t="s">
        <v>200</v>
      </c>
      <c r="IW17" s="28" t="s">
        <v>200</v>
      </c>
      <c r="IX17" s="28" t="s">
        <v>200</v>
      </c>
      <c r="IY17" s="28" t="s">
        <v>200</v>
      </c>
      <c r="IZ17" s="28" t="s">
        <v>149</v>
      </c>
      <c r="JA17" s="28" t="s">
        <v>200</v>
      </c>
      <c r="JB17" s="28">
        <v>239840910</v>
      </c>
      <c r="JC17" s="28">
        <v>28055181</v>
      </c>
      <c r="JD17" s="28" t="s">
        <v>200</v>
      </c>
      <c r="JE17" s="28">
        <v>7887621</v>
      </c>
      <c r="JF17" s="28" t="s">
        <v>200</v>
      </c>
      <c r="JG17" s="28" t="s">
        <v>200</v>
      </c>
      <c r="JH17" s="28" t="s">
        <v>200</v>
      </c>
      <c r="JI17" s="28" t="s">
        <v>200</v>
      </c>
      <c r="JJ17" s="28">
        <v>99117</v>
      </c>
      <c r="JK17" s="28" t="s">
        <v>200</v>
      </c>
      <c r="JL17" s="28" t="s">
        <v>200</v>
      </c>
      <c r="JM17" s="28" t="s">
        <v>200</v>
      </c>
      <c r="JN17" s="28" t="s">
        <v>200</v>
      </c>
      <c r="JO17" s="28" t="s">
        <v>200</v>
      </c>
    </row>
    <row r="18" spans="1:275" ht="17.25" customHeight="1">
      <c r="A18" s="104"/>
      <c r="B18" s="24" t="s">
        <v>225</v>
      </c>
      <c r="C18" s="37" t="s">
        <v>206</v>
      </c>
      <c r="D18" s="38" t="str">
        <f>IF(D17&lt;0,0,D17)</f>
        <v/>
      </c>
      <c r="E18" s="38" t="str">
        <f t="shared" ref="E18:I18" si="10">IF(E17&lt;0,0,E17)</f>
        <v/>
      </c>
      <c r="F18" s="38" t="str">
        <f t="shared" si="10"/>
        <v/>
      </c>
      <c r="G18" s="38" t="str">
        <f t="shared" si="10"/>
        <v/>
      </c>
      <c r="H18" s="38" t="str">
        <f t="shared" si="10"/>
        <v>측정 제외</v>
      </c>
      <c r="I18" s="38" t="str">
        <f t="shared" si="10"/>
        <v/>
      </c>
      <c r="J18" s="38" t="str">
        <f t="shared" ref="J18" si="11">IF(J17&lt;0,0,J17)</f>
        <v/>
      </c>
      <c r="K18" s="38" t="str">
        <f t="shared" ref="K18" si="12">IF(K17&lt;0,0,K17)</f>
        <v>협약 종료</v>
      </c>
      <c r="L18" s="38" t="str">
        <f t="shared" ref="L18" si="13">IF(L17&lt;0,0,L17)</f>
        <v/>
      </c>
      <c r="M18" s="38" t="str">
        <f t="shared" ref="M18:N18" si="14">IF(M17&lt;0,0,M17)</f>
        <v>협약 종료</v>
      </c>
      <c r="N18" s="38" t="str">
        <f t="shared" si="14"/>
        <v>협약 종료</v>
      </c>
      <c r="O18" s="38" t="str">
        <f t="shared" ref="O18" si="15">IF(O17&lt;0,0,O17)</f>
        <v/>
      </c>
      <c r="P18" s="38" t="str">
        <f t="shared" ref="P18" si="16">IF(P17&lt;0,0,P17)</f>
        <v/>
      </c>
      <c r="Q18" s="38" t="str">
        <f t="shared" ref="Q18" si="17">IF(Q17&lt;0,0,Q17)</f>
        <v/>
      </c>
      <c r="R18" s="38" t="str">
        <f t="shared" ref="R18:S18" si="18">IF(R17&lt;0,0,R17)</f>
        <v/>
      </c>
      <c r="S18" s="38" t="str">
        <f t="shared" si="18"/>
        <v/>
      </c>
      <c r="T18" s="38" t="str">
        <f t="shared" ref="T18" si="19">IF(T17&lt;0,0,T17)</f>
        <v/>
      </c>
      <c r="U18" s="38" t="str">
        <f t="shared" ref="U18" si="20">IF(U17&lt;0,0,U17)</f>
        <v>협약 종료</v>
      </c>
      <c r="V18" s="38" t="str">
        <f t="shared" ref="V18" si="21">IF(V17&lt;0,0,V17)</f>
        <v>협약 종료</v>
      </c>
      <c r="W18" s="38" t="str">
        <f t="shared" ref="W18:X18" si="22">IF(W17&lt;0,0,W17)</f>
        <v>협약 종료</v>
      </c>
      <c r="X18" s="38" t="str">
        <f t="shared" si="22"/>
        <v/>
      </c>
      <c r="Y18" s="38" t="str">
        <f t="shared" ref="Y18" si="23">IF(Y17&lt;0,0,Y17)</f>
        <v/>
      </c>
      <c r="Z18" s="38" t="str">
        <f t="shared" ref="Z18" si="24">IF(Z17&lt;0,0,Z17)</f>
        <v/>
      </c>
      <c r="AA18" s="38" t="str">
        <f t="shared" ref="AA18" si="25">IF(AA17&lt;0,0,AA17)</f>
        <v>측정(무성과)</v>
      </c>
      <c r="AB18" s="38" t="str">
        <f t="shared" ref="AB18:AC18" si="26">IF(AB17&lt;0,0,AB17)</f>
        <v/>
      </c>
      <c r="AC18" s="38" t="str">
        <f t="shared" si="26"/>
        <v/>
      </c>
      <c r="AD18" s="38" t="str">
        <f t="shared" ref="AD18" si="27">IF(AD17&lt;0,0,AD17)</f>
        <v/>
      </c>
      <c r="AE18" s="38">
        <f t="shared" ref="AE18" si="28">IF(AE17&lt;0,0,AE17)</f>
        <v>1381137678</v>
      </c>
      <c r="AF18" s="38">
        <f t="shared" ref="AF18" si="29">IF(AF17&lt;0,0,AF17)</f>
        <v>53090965</v>
      </c>
      <c r="AG18" s="38" t="str">
        <f t="shared" ref="AG18:AH18" si="30">IF(AG17&lt;0,0,AG17)</f>
        <v>협약 종료</v>
      </c>
      <c r="AH18" s="38" t="str">
        <f t="shared" si="30"/>
        <v>측정(무성과)</v>
      </c>
      <c r="AI18" s="38">
        <f t="shared" ref="AI18" si="31">IF(AI17&lt;0,0,AI17)</f>
        <v>231057374</v>
      </c>
      <c r="AJ18" s="38" t="str">
        <f t="shared" ref="AJ18" si="32">IF(AJ17&lt;0,0,AJ17)</f>
        <v/>
      </c>
      <c r="AK18" s="38" t="str">
        <f t="shared" ref="AK18" si="33">IF(AK17&lt;0,0,AK17)</f>
        <v/>
      </c>
      <c r="AL18" s="38" t="str">
        <f t="shared" ref="AL18:AM18" si="34">IF(AL17&lt;0,0,AL17)</f>
        <v/>
      </c>
      <c r="AM18" s="38" t="str">
        <f t="shared" si="34"/>
        <v/>
      </c>
      <c r="AN18" s="38" t="str">
        <f t="shared" ref="AN18" si="35">IF(AN17&lt;0,0,AN17)</f>
        <v>협약 해지</v>
      </c>
      <c r="AO18" s="38" t="str">
        <f t="shared" ref="AO18" si="36">IF(AO17&lt;0,0,AO17)</f>
        <v/>
      </c>
      <c r="AP18" s="38" t="str">
        <f t="shared" ref="AP18" si="37">IF(AP17&lt;0,0,AP17)</f>
        <v/>
      </c>
      <c r="AQ18" s="38" t="str">
        <f t="shared" ref="AQ18:AR18" si="38">IF(AQ17&lt;0,0,AQ17)</f>
        <v/>
      </c>
      <c r="AR18" s="38" t="str">
        <f t="shared" si="38"/>
        <v>협약 종료</v>
      </c>
      <c r="AS18" s="38">
        <f t="shared" ref="AS18" si="39">IF(AS17&lt;0,0,AS17)</f>
        <v>243993140</v>
      </c>
      <c r="AT18" s="38" t="str">
        <f t="shared" ref="AT18" si="40">IF(AT17&lt;0,0,AT17)</f>
        <v/>
      </c>
      <c r="AU18" s="38" t="str">
        <f t="shared" ref="AU18" si="41">IF(AU17&lt;0,0,AU17)</f>
        <v>협약 종료</v>
      </c>
      <c r="AV18" s="38" t="str">
        <f t="shared" ref="AV18:AW18" si="42">IF(AV17&lt;0,0,AV17)</f>
        <v/>
      </c>
      <c r="AW18" s="38" t="str">
        <f t="shared" si="42"/>
        <v/>
      </c>
      <c r="AX18" s="38" t="str">
        <f t="shared" ref="AX18" si="43">IF(AX17&lt;0,0,AX17)</f>
        <v/>
      </c>
      <c r="AY18" s="38" t="str">
        <f t="shared" ref="AY18" si="44">IF(AY17&lt;0,0,AY17)</f>
        <v>협약 해지</v>
      </c>
      <c r="AZ18" s="38">
        <f t="shared" ref="AZ18:BA18" si="45">IF(AZ17&lt;0,0,AZ17)</f>
        <v>0</v>
      </c>
      <c r="BA18" s="38" t="str">
        <f t="shared" si="45"/>
        <v/>
      </c>
      <c r="BB18" s="38" t="str">
        <f t="shared" ref="BB18" si="46">IF(BB17&lt;0,0,BB17)</f>
        <v/>
      </c>
      <c r="BC18" s="38" t="str">
        <f t="shared" ref="BC18" si="47">IF(BC17&lt;0,0,BC17)</f>
        <v/>
      </c>
      <c r="BD18" s="38" t="str">
        <f t="shared" ref="BD18" si="48">IF(BD17&lt;0,0,BD17)</f>
        <v>협약 해지</v>
      </c>
      <c r="BE18" s="38" t="str">
        <f t="shared" ref="BE18" si="49">IF(BE17&lt;0,0,BE17)</f>
        <v>측정 제외</v>
      </c>
      <c r="BF18" s="38">
        <f t="shared" ref="BF18" si="50">IF(BF17&lt;0,0,BF17)</f>
        <v>86304446</v>
      </c>
      <c r="BG18" s="38" t="str">
        <f t="shared" ref="BG18" si="51">IF(BG17&lt;0,0,BG17)</f>
        <v>협약 종료</v>
      </c>
      <c r="BH18" s="38" t="str">
        <f t="shared" ref="BH18" si="52">IF(BH17&lt;0,0,BH17)</f>
        <v/>
      </c>
      <c r="BI18" s="38" t="str">
        <f t="shared" ref="BI18" si="53">IF(BI17&lt;0,0,BI17)</f>
        <v/>
      </c>
      <c r="BJ18" s="38" t="str">
        <f t="shared" ref="BJ18" si="54">IF(BJ17&lt;0,0,BJ17)</f>
        <v/>
      </c>
      <c r="BK18" s="38" t="str">
        <f t="shared" ref="BK18" si="55">IF(BK17&lt;0,0,BK17)</f>
        <v/>
      </c>
      <c r="BL18" s="38">
        <f t="shared" ref="BL18" si="56">IF(BL17&lt;0,0,BL17)</f>
        <v>22122900</v>
      </c>
      <c r="BM18" s="38" t="str">
        <f t="shared" ref="BM18" si="57">IF(BM17&lt;0,0,BM17)</f>
        <v/>
      </c>
      <c r="BN18" s="38" t="str">
        <f t="shared" ref="BN18" si="58">IF(BN17&lt;0,0,BN17)</f>
        <v/>
      </c>
      <c r="BO18" s="38" t="str">
        <f t="shared" ref="BO18" si="59">IF(BO17&lt;0,0,BO17)</f>
        <v/>
      </c>
      <c r="BP18" s="38" t="str">
        <f t="shared" ref="BP18" si="60">IF(BP17&lt;0,0,BP17)</f>
        <v>측정(무성과)</v>
      </c>
      <c r="BQ18" s="38" t="str">
        <f t="shared" ref="BQ18" si="61">IF(BQ17&lt;0,0,BQ17)</f>
        <v>협약 종료</v>
      </c>
      <c r="BR18" s="38" t="str">
        <f t="shared" ref="BR18" si="62">IF(BR17&lt;0,0,BR17)</f>
        <v>협약 해지</v>
      </c>
      <c r="BS18" s="38">
        <f t="shared" ref="BS18" si="63">IF(BS17&lt;0,0,BS17)</f>
        <v>251061053</v>
      </c>
      <c r="BT18" s="38">
        <f t="shared" ref="BT18" si="64">IF(BT17&lt;0,0,BT17)</f>
        <v>0</v>
      </c>
      <c r="BU18" s="38" t="str">
        <f t="shared" ref="BU18" si="65">IF(BU17&lt;0,0,BU17)</f>
        <v>측정 제외</v>
      </c>
      <c r="BV18" s="38">
        <f t="shared" ref="BV18" si="66">IF(BV17&lt;0,0,BV17)</f>
        <v>26533838</v>
      </c>
      <c r="BW18" s="38" t="str">
        <f t="shared" ref="BW18" si="67">IF(BW17&lt;0,0,BW17)</f>
        <v/>
      </c>
      <c r="BX18" s="38" t="str">
        <f t="shared" ref="BX18" si="68">IF(BX17&lt;0,0,BX17)</f>
        <v/>
      </c>
      <c r="BY18" s="38" t="str">
        <f t="shared" ref="BY18" si="69">IF(BY17&lt;0,0,BY17)</f>
        <v/>
      </c>
      <c r="BZ18" s="38" t="str">
        <f t="shared" ref="BZ18" si="70">IF(BZ17&lt;0,0,BZ17)</f>
        <v/>
      </c>
      <c r="CA18" s="38" t="str">
        <f t="shared" ref="CA18" si="71">IF(CA17&lt;0,0,CA17)</f>
        <v/>
      </c>
      <c r="CB18" s="38" t="str">
        <f t="shared" ref="CB18" si="72">IF(CB17&lt;0,0,CB17)</f>
        <v/>
      </c>
      <c r="CC18" s="38">
        <f t="shared" ref="CC18" si="73">IF(CC17&lt;0,0,CC17)</f>
        <v>103205032</v>
      </c>
      <c r="CD18" s="38" t="str">
        <f t="shared" ref="CD18" si="74">IF(CD17&lt;0,0,CD17)</f>
        <v/>
      </c>
      <c r="CE18" s="38">
        <f t="shared" ref="CE18" si="75">IF(CE17&lt;0,0,CE17)</f>
        <v>205681839</v>
      </c>
      <c r="CF18" s="38" t="str">
        <f t="shared" ref="CF18" si="76">IF(CF17&lt;0,0,CF17)</f>
        <v/>
      </c>
      <c r="CG18" s="38" t="str">
        <f t="shared" ref="CG18" si="77">IF(CG17&lt;0,0,CG17)</f>
        <v/>
      </c>
      <c r="CH18" s="38" t="str">
        <f t="shared" ref="CH18" si="78">IF(CH17&lt;0,0,CH17)</f>
        <v/>
      </c>
      <c r="CI18" s="38">
        <f t="shared" ref="CI18" si="79">IF(CI17&lt;0,0,CI17)</f>
        <v>6482275</v>
      </c>
      <c r="CJ18" s="38" t="str">
        <f t="shared" ref="CJ18" si="80">IF(CJ17&lt;0,0,CJ17)</f>
        <v>측정 제외</v>
      </c>
      <c r="CK18" s="38" t="str">
        <f t="shared" ref="CK18" si="81">IF(CK17&lt;0,0,CK17)</f>
        <v/>
      </c>
      <c r="CL18" s="38" t="str">
        <f t="shared" ref="CL18" si="82">IF(CL17&lt;0,0,CL17)</f>
        <v/>
      </c>
      <c r="CM18" s="38" t="str">
        <f t="shared" ref="CM18" si="83">IF(CM17&lt;0,0,CM17)</f>
        <v/>
      </c>
      <c r="CN18" s="38" t="str">
        <f t="shared" ref="CN18" si="84">IF(CN17&lt;0,0,CN17)</f>
        <v/>
      </c>
      <c r="CO18" s="38" t="str">
        <f t="shared" ref="CO18" si="85">IF(CO17&lt;0,0,CO17)</f>
        <v/>
      </c>
      <c r="CP18" s="38" t="str">
        <f t="shared" ref="CP18" si="86">IF(CP17&lt;0,0,CP17)</f>
        <v/>
      </c>
      <c r="CQ18" s="38" t="str">
        <f t="shared" ref="CQ18" si="87">IF(CQ17&lt;0,0,CQ17)</f>
        <v/>
      </c>
      <c r="CR18" s="38" t="str">
        <f t="shared" ref="CR18" si="88">IF(CR17&lt;0,0,CR17)</f>
        <v>협약 종료</v>
      </c>
      <c r="CS18" s="38" t="str">
        <f t="shared" ref="CS18" si="89">IF(CS17&lt;0,0,CS17)</f>
        <v/>
      </c>
      <c r="CT18" s="38" t="str">
        <f t="shared" ref="CT18" si="90">IF(CT17&lt;0,0,CT17)</f>
        <v>협약 종료</v>
      </c>
      <c r="CU18" s="38" t="str">
        <f t="shared" ref="CU18" si="91">IF(CU17&lt;0,0,CU17)</f>
        <v/>
      </c>
      <c r="CV18" s="38" t="str">
        <f t="shared" ref="CV18" si="92">IF(CV17&lt;0,0,CV17)</f>
        <v/>
      </c>
      <c r="CW18" s="38" t="str">
        <f t="shared" ref="CW18:CX18" si="93">IF(CW17&lt;0,0,CW17)</f>
        <v/>
      </c>
      <c r="CX18" s="38" t="str">
        <f t="shared" si="93"/>
        <v/>
      </c>
      <c r="CY18" s="38" t="str">
        <f t="shared" ref="CY18" si="94">IF(CY17&lt;0,0,CY17)</f>
        <v/>
      </c>
      <c r="CZ18" s="38" t="str">
        <f t="shared" ref="CZ18" si="95">IF(CZ17&lt;0,0,CZ17)</f>
        <v>협약 종료</v>
      </c>
      <c r="DA18" s="38" t="str">
        <f t="shared" ref="DA18" si="96">IF(DA17&lt;0,0,DA17)</f>
        <v/>
      </c>
      <c r="DB18" s="38" t="str">
        <f t="shared" ref="DB18" si="97">IF(DB17&lt;0,0,DB17)</f>
        <v>측정(무성과)</v>
      </c>
      <c r="DC18" s="38" t="str">
        <f t="shared" ref="DC18" si="98">IF(DC17&lt;0,0,DC17)</f>
        <v>측정(무성과)</v>
      </c>
      <c r="DD18" s="38" t="str">
        <f t="shared" ref="DD18" si="99">IF(DD17&lt;0,0,DD17)</f>
        <v/>
      </c>
      <c r="DE18" s="38" t="str">
        <f t="shared" ref="DE18" si="100">IF(DE17&lt;0,0,DE17)</f>
        <v/>
      </c>
      <c r="DF18" s="38" t="str">
        <f t="shared" ref="DF18" si="101">IF(DF17&lt;0,0,DF17)</f>
        <v/>
      </c>
      <c r="DG18" s="38" t="str">
        <f t="shared" ref="DG18" si="102">IF(DG17&lt;0,0,DG17)</f>
        <v/>
      </c>
      <c r="DH18" s="38" t="str">
        <f t="shared" ref="DH18" si="103">IF(DH17&lt;0,0,DH17)</f>
        <v/>
      </c>
      <c r="DI18" s="38" t="str">
        <f t="shared" ref="DI18" si="104">IF(DI17&lt;0,0,DI17)</f>
        <v/>
      </c>
      <c r="DJ18" s="38" t="str">
        <f t="shared" ref="DJ18" si="105">IF(DJ17&lt;0,0,DJ17)</f>
        <v/>
      </c>
      <c r="DK18" s="38" t="str">
        <f t="shared" ref="DK18" si="106">IF(DK17&lt;0,0,DK17)</f>
        <v/>
      </c>
      <c r="DL18" s="38" t="str">
        <f t="shared" ref="DL18" si="107">IF(DL17&lt;0,0,DL17)</f>
        <v/>
      </c>
      <c r="DM18" s="38" t="str">
        <f t="shared" ref="DM18" si="108">IF(DM17&lt;0,0,DM17)</f>
        <v/>
      </c>
      <c r="DN18" s="38" t="str">
        <f t="shared" ref="DN18" si="109">IF(DN17&lt;0,0,DN17)</f>
        <v/>
      </c>
      <c r="DO18" s="38" t="str">
        <f t="shared" ref="DO18" si="110">IF(DO17&lt;0,0,DO17)</f>
        <v/>
      </c>
      <c r="DP18" s="38" t="str">
        <f t="shared" ref="DP18" si="111">IF(DP17&lt;0,0,DP17)</f>
        <v/>
      </c>
      <c r="DQ18" s="38" t="str">
        <f t="shared" ref="DQ18" si="112">IF(DQ17&lt;0,0,DQ17)</f>
        <v/>
      </c>
      <c r="DR18" s="38">
        <f t="shared" ref="DR18" si="113">IF(DR17&lt;0,0,DR17)</f>
        <v>105860443</v>
      </c>
      <c r="DS18" s="38" t="str">
        <f t="shared" ref="DS18" si="114">IF(DS17&lt;0,0,DS17)</f>
        <v/>
      </c>
      <c r="DT18" s="38">
        <f t="shared" ref="DT18" si="115">IF(DT17&lt;0,0,DT17)</f>
        <v>0</v>
      </c>
      <c r="DU18" s="38" t="str">
        <f t="shared" ref="DU18" si="116">IF(DU17&lt;0,0,DU17)</f>
        <v/>
      </c>
      <c r="DV18" s="38" t="str">
        <f t="shared" ref="DV18" si="117">IF(DV17&lt;0,0,DV17)</f>
        <v/>
      </c>
      <c r="DW18" s="38" t="str">
        <f t="shared" ref="DW18" si="118">IF(DW17&lt;0,0,DW17)</f>
        <v/>
      </c>
      <c r="DX18" s="38" t="str">
        <f t="shared" ref="DX18" si="119">IF(DX17&lt;0,0,DX17)</f>
        <v/>
      </c>
      <c r="DY18" s="38" t="str">
        <f t="shared" ref="DY18" si="120">IF(DY17&lt;0,0,DY17)</f>
        <v/>
      </c>
      <c r="DZ18" s="38" t="str">
        <f t="shared" ref="DZ18" si="121">IF(DZ17&lt;0,0,DZ17)</f>
        <v/>
      </c>
      <c r="EA18" s="38" t="str">
        <f t="shared" ref="EA18" si="122">IF(EA17&lt;0,0,EA17)</f>
        <v/>
      </c>
      <c r="EB18" s="38" t="str">
        <f t="shared" ref="EB18" si="123">IF(EB17&lt;0,0,EB17)</f>
        <v/>
      </c>
      <c r="EC18" s="38" t="str">
        <f t="shared" ref="EC18" si="124">IF(EC17&lt;0,0,EC17)</f>
        <v/>
      </c>
      <c r="ED18" s="38" t="str">
        <f t="shared" ref="ED18" si="125">IF(ED17&lt;0,0,ED17)</f>
        <v/>
      </c>
      <c r="EE18" s="38" t="str">
        <f t="shared" ref="EE18" si="126">IF(EE17&lt;0,0,EE17)</f>
        <v/>
      </c>
      <c r="EF18" s="38">
        <f t="shared" ref="EF18" si="127">IF(EF17&lt;0,0,EF17)</f>
        <v>0</v>
      </c>
      <c r="EG18" s="38" t="str">
        <f t="shared" ref="EG18" si="128">IF(EG17&lt;0,0,EG17)</f>
        <v/>
      </c>
      <c r="EH18" s="38" t="str">
        <f t="shared" ref="EH18" si="129">IF(EH17&lt;0,0,EH17)</f>
        <v/>
      </c>
      <c r="EI18" s="38" t="str">
        <f t="shared" ref="EI18" si="130">IF(EI17&lt;0,0,EI17)</f>
        <v/>
      </c>
      <c r="EJ18" s="38" t="str">
        <f t="shared" ref="EJ18" si="131">IF(EJ17&lt;0,0,EJ17)</f>
        <v/>
      </c>
      <c r="EK18" s="38" t="str">
        <f t="shared" ref="EK18" si="132">IF(EK17&lt;0,0,EK17)</f>
        <v/>
      </c>
      <c r="EL18" s="38">
        <f t="shared" ref="EL18" si="133">IF(EL17&lt;0,0,EL17)</f>
        <v>938718</v>
      </c>
      <c r="EM18" s="38" t="str">
        <f t="shared" ref="EM18" si="134">IF(EM17&lt;0,0,EM17)</f>
        <v/>
      </c>
      <c r="EN18" s="38">
        <f t="shared" ref="EN18" si="135">IF(EN17&lt;0,0,EN17)</f>
        <v>139582326</v>
      </c>
      <c r="EO18" s="38" t="str">
        <f t="shared" ref="EO18" si="136">IF(EO17&lt;0,0,EO17)</f>
        <v/>
      </c>
      <c r="EP18" s="38" t="str">
        <f t="shared" ref="EP18" si="137">IF(EP17&lt;0,0,EP17)</f>
        <v/>
      </c>
      <c r="EQ18" s="38" t="str">
        <f t="shared" ref="EQ18" si="138">IF(EQ17&lt;0,0,EQ17)</f>
        <v/>
      </c>
      <c r="ER18" s="38" t="str">
        <f t="shared" ref="ER18" si="139">IF(ER17&lt;0,0,ER17)</f>
        <v/>
      </c>
      <c r="ES18" s="38" t="str">
        <f t="shared" ref="ES18" si="140">IF(ES17&lt;0,0,ES17)</f>
        <v/>
      </c>
      <c r="ET18" s="38" t="str">
        <f t="shared" ref="ET18:EU18" si="141">IF(ET17&lt;0,0,ET17)</f>
        <v/>
      </c>
      <c r="EU18" s="38" t="str">
        <f t="shared" si="141"/>
        <v/>
      </c>
      <c r="EV18" s="38" t="str">
        <f t="shared" ref="EV18" si="142">IF(EV17&lt;0,0,EV17)</f>
        <v/>
      </c>
      <c r="EW18" s="38" t="str">
        <f t="shared" ref="EW18" si="143">IF(EW17&lt;0,0,EW17)</f>
        <v/>
      </c>
      <c r="EX18" s="38" t="str">
        <f t="shared" ref="EX18" si="144">IF(EX17&lt;0,0,EX17)</f>
        <v/>
      </c>
      <c r="EY18" s="38" t="str">
        <f t="shared" ref="EY18" si="145">IF(EY17&lt;0,0,EY17)</f>
        <v/>
      </c>
      <c r="EZ18" s="38" t="str">
        <f t="shared" ref="EZ18" si="146">IF(EZ17&lt;0,0,EZ17)</f>
        <v/>
      </c>
      <c r="FA18" s="38" t="str">
        <f t="shared" ref="FA18" si="147">IF(FA17&lt;0,0,FA17)</f>
        <v/>
      </c>
      <c r="FB18" s="38" t="str">
        <f t="shared" ref="FB18" si="148">IF(FB17&lt;0,0,FB17)</f>
        <v>측정 제외</v>
      </c>
      <c r="FC18" s="38" t="str">
        <f t="shared" ref="FC18" si="149">IF(FC17&lt;0,0,FC17)</f>
        <v/>
      </c>
      <c r="FD18" s="38">
        <f t="shared" ref="FD18" si="150">IF(FD17&lt;0,0,FD17)</f>
        <v>1208680547</v>
      </c>
      <c r="FE18" s="38">
        <f t="shared" ref="FE18" si="151">IF(FE17&lt;0,0,FE17)</f>
        <v>184717164</v>
      </c>
      <c r="FF18" s="38">
        <f t="shared" ref="FF18" si="152">IF(FF17&lt;0,0,FF17)</f>
        <v>38234918</v>
      </c>
      <c r="FG18" s="38" t="str">
        <f t="shared" ref="FG18" si="153">IF(FG17&lt;0,0,FG17)</f>
        <v/>
      </c>
      <c r="FH18" s="38" t="str">
        <f t="shared" ref="FH18" si="154">IF(FH17&lt;0,0,FH17)</f>
        <v>협약 종료</v>
      </c>
      <c r="FI18" s="38" t="str">
        <f t="shared" ref="FI18" si="155">IF(FI17&lt;0,0,FI17)</f>
        <v/>
      </c>
      <c r="FJ18" s="38" t="str">
        <f t="shared" ref="FJ18" si="156">IF(FJ17&lt;0,0,FJ17)</f>
        <v>협약 종료</v>
      </c>
      <c r="FK18" s="38" t="str">
        <f t="shared" ref="FK18" si="157">IF(FK17&lt;0,0,FK17)</f>
        <v/>
      </c>
      <c r="FL18" s="38" t="str">
        <f t="shared" ref="FL18" si="158">IF(FL17&lt;0,0,FL17)</f>
        <v/>
      </c>
      <c r="FM18" s="38" t="str">
        <f t="shared" ref="FM18" si="159">IF(FM17&lt;0,0,FM17)</f>
        <v>측정 제외</v>
      </c>
      <c r="FN18" s="38" t="str">
        <f t="shared" ref="FN18" si="160">IF(FN17&lt;0,0,FN17)</f>
        <v/>
      </c>
      <c r="FO18" s="38">
        <f t="shared" ref="FO18" si="161">IF(FO17&lt;0,0,FO17)</f>
        <v>30927207</v>
      </c>
      <c r="FP18" s="38" t="str">
        <f t="shared" ref="FP18" si="162">IF(FP17&lt;0,0,FP17)</f>
        <v>협약 종료</v>
      </c>
      <c r="FQ18" s="38" t="str">
        <f t="shared" ref="FQ18" si="163">IF(FQ17&lt;0,0,FQ17)</f>
        <v>측정(무성과)</v>
      </c>
      <c r="FR18" s="38" t="str">
        <f t="shared" ref="FR18" si="164">IF(FR17&lt;0,0,FR17)</f>
        <v>측정(무성과)</v>
      </c>
      <c r="FS18" s="38" t="str">
        <f t="shared" ref="FS18" si="165">IF(FS17&lt;0,0,FS17)</f>
        <v/>
      </c>
      <c r="FT18" s="38" t="str">
        <f t="shared" ref="FT18" si="166">IF(FT17&lt;0,0,FT17)</f>
        <v>측정 제외</v>
      </c>
      <c r="FU18" s="38">
        <f t="shared" ref="FU18" si="167">IF(FU17&lt;0,0,FU17)</f>
        <v>10855512</v>
      </c>
      <c r="FV18" s="38" t="str">
        <f t="shared" ref="FV18" si="168">IF(FV17&lt;0,0,FV17)</f>
        <v/>
      </c>
      <c r="FW18" s="38" t="str">
        <f t="shared" ref="FW18" si="169">IF(FW17&lt;0,0,FW17)</f>
        <v/>
      </c>
      <c r="FX18" s="38" t="str">
        <f t="shared" ref="FX18" si="170">IF(FX17&lt;0,0,FX17)</f>
        <v>측정(무성과)</v>
      </c>
      <c r="FY18" s="38" t="str">
        <f t="shared" ref="FY18" si="171">IF(FY17&lt;0,0,FY17)</f>
        <v>측정(무성과)</v>
      </c>
      <c r="FZ18" s="38" t="str">
        <f t="shared" ref="FZ18" si="172">IF(FZ17&lt;0,0,FZ17)</f>
        <v/>
      </c>
      <c r="GA18" s="38" t="str">
        <f t="shared" ref="GA18" si="173">IF(GA17&lt;0,0,GA17)</f>
        <v>협약 해지</v>
      </c>
      <c r="GB18" s="38" t="str">
        <f t="shared" ref="GB18" si="174">IF(GB17&lt;0,0,GB17)</f>
        <v>측정(무성과)</v>
      </c>
      <c r="GC18" s="38" t="str">
        <f t="shared" ref="GC18" si="175">IF(GC17&lt;0,0,GC17)</f>
        <v>측정(무성과)</v>
      </c>
      <c r="GD18" s="38" t="str">
        <f t="shared" ref="GD18" si="176">IF(GD17&lt;0,0,GD17)</f>
        <v/>
      </c>
      <c r="GE18" s="38" t="str">
        <f t="shared" ref="GE18" si="177">IF(GE17&lt;0,0,GE17)</f>
        <v>협약 종료</v>
      </c>
      <c r="GF18" s="38" t="str">
        <f t="shared" ref="GF18" si="178">IF(GF17&lt;0,0,GF17)</f>
        <v>협약 종료</v>
      </c>
      <c r="GG18" s="38">
        <f t="shared" ref="GG18" si="179">IF(GG17&lt;0,0,GG17)</f>
        <v>214119291</v>
      </c>
      <c r="GH18" s="38">
        <f t="shared" ref="GH18" si="180">IF(GH17&lt;0,0,GH17)</f>
        <v>619015366</v>
      </c>
      <c r="GI18" s="38" t="str">
        <f t="shared" ref="GI18" si="181">IF(GI17&lt;0,0,GI17)</f>
        <v>협약 종료</v>
      </c>
      <c r="GJ18" s="38" t="str">
        <f t="shared" ref="GJ18" si="182">IF(GJ17&lt;0,0,GJ17)</f>
        <v/>
      </c>
      <c r="GK18" s="38" t="str">
        <f t="shared" ref="GK18" si="183">IF(GK17&lt;0,0,GK17)</f>
        <v>협약 종료</v>
      </c>
      <c r="GL18" s="38">
        <f t="shared" ref="GL18" si="184">IF(GL17&lt;0,0,GL17)</f>
        <v>206689674</v>
      </c>
      <c r="GM18" s="38" t="str">
        <f t="shared" ref="GM18" si="185">IF(GM17&lt;0,0,GM17)</f>
        <v>협약 종료</v>
      </c>
      <c r="GN18" s="38" t="str">
        <f t="shared" ref="GN18" si="186">IF(GN17&lt;0,0,GN17)</f>
        <v/>
      </c>
      <c r="GO18" s="38" t="str">
        <f t="shared" ref="GO18" si="187">IF(GO17&lt;0,0,GO17)</f>
        <v/>
      </c>
      <c r="GP18" s="38" t="str">
        <f t="shared" ref="GP18" si="188">IF(GP17&lt;0,0,GP17)</f>
        <v>협약 종료</v>
      </c>
      <c r="GQ18" s="38">
        <f t="shared" ref="GQ18:GR18" si="189">IF(GQ17&lt;0,0,GQ17)</f>
        <v>3180927160</v>
      </c>
      <c r="GR18" s="38" t="str">
        <f t="shared" si="189"/>
        <v/>
      </c>
      <c r="GS18" s="38" t="str">
        <f t="shared" ref="GS18" si="190">IF(GS17&lt;0,0,GS17)</f>
        <v/>
      </c>
      <c r="GT18" s="38" t="str">
        <f t="shared" ref="GT18" si="191">IF(GT17&lt;0,0,GT17)</f>
        <v/>
      </c>
      <c r="GU18" s="38" t="str">
        <f t="shared" ref="GU18" si="192">IF(GU17&lt;0,0,GU17)</f>
        <v/>
      </c>
      <c r="GV18" s="38" t="str">
        <f t="shared" ref="GV18" si="193">IF(GV17&lt;0,0,GV17)</f>
        <v/>
      </c>
      <c r="GW18" s="38" t="str">
        <f t="shared" ref="GW18" si="194">IF(GW17&lt;0,0,GW17)</f>
        <v/>
      </c>
      <c r="GX18" s="38">
        <f t="shared" ref="GX18" si="195">IF(GX17&lt;0,0,GX17)</f>
        <v>126678249</v>
      </c>
      <c r="GY18" s="38" t="str">
        <f t="shared" ref="GY18" si="196">IF(GY17&lt;0,0,GY17)</f>
        <v/>
      </c>
      <c r="GZ18" s="38" t="str">
        <f t="shared" ref="GZ18" si="197">IF(GZ17&lt;0,0,GZ17)</f>
        <v/>
      </c>
      <c r="HA18" s="38" t="str">
        <f t="shared" ref="HA18" si="198">IF(HA17&lt;0,0,HA17)</f>
        <v/>
      </c>
      <c r="HB18" s="38">
        <f t="shared" ref="HB18" si="199">IF(HB17&lt;0,0,HB17)</f>
        <v>107802231</v>
      </c>
      <c r="HC18" s="38" t="str">
        <f t="shared" ref="HC18" si="200">IF(HC17&lt;0,0,HC17)</f>
        <v/>
      </c>
      <c r="HD18" s="38" t="str">
        <f t="shared" ref="HD18" si="201">IF(HD17&lt;0,0,HD17)</f>
        <v/>
      </c>
      <c r="HE18" s="38" t="str">
        <f t="shared" ref="HE18" si="202">IF(HE17&lt;0,0,HE17)</f>
        <v/>
      </c>
      <c r="HF18" s="38" t="str">
        <f t="shared" ref="HF18" si="203">IF(HF17&lt;0,0,HF17)</f>
        <v/>
      </c>
      <c r="HG18" s="38" t="str">
        <f t="shared" ref="HG18" si="204">IF(HG17&lt;0,0,HG17)</f>
        <v/>
      </c>
      <c r="HH18" s="38" t="str">
        <f t="shared" ref="HH18" si="205">IF(HH17&lt;0,0,HH17)</f>
        <v/>
      </c>
      <c r="HI18" s="38" t="str">
        <f t="shared" ref="HI18" si="206">IF(HI17&lt;0,0,HI17)</f>
        <v>측정 제외</v>
      </c>
      <c r="HJ18" s="38" t="str">
        <f t="shared" ref="HJ18" si="207">IF(HJ17&lt;0,0,HJ17)</f>
        <v/>
      </c>
      <c r="HK18" s="38" t="str">
        <f t="shared" ref="HK18" si="208">IF(HK17&lt;0,0,HK17)</f>
        <v/>
      </c>
      <c r="HL18" s="38" t="str">
        <f t="shared" ref="HL18" si="209">IF(HL17&lt;0,0,HL17)</f>
        <v/>
      </c>
      <c r="HM18" s="38" t="str">
        <f t="shared" ref="HM18" si="210">IF(HM17&lt;0,0,HM17)</f>
        <v/>
      </c>
      <c r="HN18" s="38" t="str">
        <f t="shared" ref="HN18" si="211">IF(HN17&lt;0,0,HN17)</f>
        <v/>
      </c>
      <c r="HO18" s="38" t="str">
        <f t="shared" ref="HO18" si="212">IF(HO17&lt;0,0,HO17)</f>
        <v/>
      </c>
      <c r="HP18" s="38" t="str">
        <f t="shared" ref="HP18" si="213">IF(HP17&lt;0,0,HP17)</f>
        <v/>
      </c>
      <c r="HQ18" s="38">
        <f t="shared" ref="HQ18" si="214">IF(HQ17&lt;0,0,HQ17)</f>
        <v>310487345</v>
      </c>
      <c r="HR18" s="38" t="str">
        <f t="shared" ref="HR18" si="215">IF(HR17&lt;0,0,HR17)</f>
        <v/>
      </c>
      <c r="HS18" s="38" t="str">
        <f t="shared" ref="HS18" si="216">IF(HS17&lt;0,0,HS17)</f>
        <v/>
      </c>
      <c r="HT18" s="38">
        <f t="shared" ref="HT18" si="217">IF(HT17&lt;0,0,HT17)</f>
        <v>3635156</v>
      </c>
      <c r="HU18" s="38" t="str">
        <f t="shared" ref="HU18" si="218">IF(HU17&lt;0,0,HU17)</f>
        <v/>
      </c>
      <c r="HV18" s="38">
        <f t="shared" ref="HV18" si="219">IF(HV17&lt;0,0,HV17)</f>
        <v>47317668</v>
      </c>
      <c r="HW18" s="38" t="str">
        <f t="shared" ref="HW18" si="220">IF(HW17&lt;0,0,HW17)</f>
        <v/>
      </c>
      <c r="HX18" s="38" t="str">
        <f t="shared" ref="HX18" si="221">IF(HX17&lt;0,0,HX17)</f>
        <v>협약 종료</v>
      </c>
      <c r="HY18" s="38" t="str">
        <f t="shared" ref="HY18" si="222">IF(HY17&lt;0,0,HY17)</f>
        <v/>
      </c>
      <c r="HZ18" s="38" t="str">
        <f t="shared" ref="HZ18" si="223">IF(HZ17&lt;0,0,HZ17)</f>
        <v>협약 종료(미협약)</v>
      </c>
      <c r="IA18" s="38">
        <f t="shared" ref="IA18" si="224">IF(IA17&lt;0,0,IA17)</f>
        <v>0</v>
      </c>
      <c r="IB18" s="38" t="str">
        <f t="shared" ref="IB18" si="225">IF(IB17&lt;0,0,IB17)</f>
        <v/>
      </c>
      <c r="IC18" s="38" t="str">
        <f t="shared" ref="IC18" si="226">IF(IC17&lt;0,0,IC17)</f>
        <v/>
      </c>
      <c r="ID18" s="38" t="str">
        <f t="shared" ref="ID18" si="227">IF(ID17&lt;0,0,ID17)</f>
        <v/>
      </c>
      <c r="IE18" s="38" t="str">
        <f t="shared" ref="IE18" si="228">IF(IE17&lt;0,0,IE17)</f>
        <v/>
      </c>
      <c r="IF18" s="38" t="str">
        <f t="shared" ref="IF18" si="229">IF(IF17&lt;0,0,IF17)</f>
        <v>협약 종료</v>
      </c>
      <c r="IG18" s="38" t="str">
        <f t="shared" ref="IG18" si="230">IF(IG17&lt;0,0,IG17)</f>
        <v/>
      </c>
      <c r="IH18" s="38" t="str">
        <f t="shared" ref="IH18" si="231">IF(IH17&lt;0,0,IH17)</f>
        <v/>
      </c>
      <c r="II18" s="38">
        <f t="shared" ref="II18" si="232">IF(II17&lt;0,0,II17)</f>
        <v>1130217966</v>
      </c>
      <c r="IJ18" s="38" t="str">
        <f t="shared" ref="IJ18" si="233">IF(IJ17&lt;0,0,IJ17)</f>
        <v/>
      </c>
      <c r="IK18" s="38" t="str">
        <f t="shared" ref="IK18" si="234">IF(IK17&lt;0,0,IK17)</f>
        <v/>
      </c>
      <c r="IL18" s="38" t="str">
        <f t="shared" ref="IL18" si="235">IF(IL17&lt;0,0,IL17)</f>
        <v/>
      </c>
      <c r="IM18" s="38" t="str">
        <f t="shared" ref="IM18" si="236">IF(IM17&lt;0,0,IM17)</f>
        <v/>
      </c>
      <c r="IN18" s="38" t="str">
        <f t="shared" ref="IN18:IO18" si="237">IF(IN17&lt;0,0,IN17)</f>
        <v/>
      </c>
      <c r="IO18" s="38">
        <f t="shared" si="237"/>
        <v>33660512</v>
      </c>
      <c r="IP18" s="38">
        <f t="shared" ref="IP18" si="238">IF(IP17&lt;0,0,IP17)</f>
        <v>91278160</v>
      </c>
      <c r="IQ18" s="38" t="str">
        <f t="shared" ref="IQ18" si="239">IF(IQ17&lt;0,0,IQ17)</f>
        <v/>
      </c>
      <c r="IR18" s="38" t="str">
        <f t="shared" ref="IR18" si="240">IF(IR17&lt;0,0,IR17)</f>
        <v/>
      </c>
      <c r="IS18" s="38" t="str">
        <f t="shared" ref="IS18" si="241">IF(IS17&lt;0,0,IS17)</f>
        <v/>
      </c>
      <c r="IT18" s="38">
        <f t="shared" ref="IT18" si="242">IF(IT17&lt;0,0,IT17)</f>
        <v>1029289460</v>
      </c>
      <c r="IU18" s="38" t="str">
        <f t="shared" ref="IU18" si="243">IF(IU17&lt;0,0,IU17)</f>
        <v/>
      </c>
      <c r="IV18" s="38" t="str">
        <f t="shared" ref="IV18" si="244">IF(IV17&lt;0,0,IV17)</f>
        <v/>
      </c>
      <c r="IW18" s="38" t="str">
        <f t="shared" ref="IW18" si="245">IF(IW17&lt;0,0,IW17)</f>
        <v/>
      </c>
      <c r="IX18" s="38" t="str">
        <f t="shared" ref="IX18" si="246">IF(IX17&lt;0,0,IX17)</f>
        <v/>
      </c>
      <c r="IY18" s="38" t="str">
        <f t="shared" ref="IY18" si="247">IF(IY17&lt;0,0,IY17)</f>
        <v/>
      </c>
      <c r="IZ18" s="38" t="str">
        <f t="shared" ref="IZ18" si="248">IF(IZ17&lt;0,0,IZ17)</f>
        <v>측정(무성과)</v>
      </c>
      <c r="JA18" s="38" t="str">
        <f t="shared" ref="JA18:JB18" si="249">IF(JA17&lt;0,0,JA17)</f>
        <v/>
      </c>
      <c r="JB18" s="38">
        <f t="shared" si="249"/>
        <v>239840910</v>
      </c>
      <c r="JC18" s="38">
        <f t="shared" ref="JC18" si="250">IF(JC17&lt;0,0,JC17)</f>
        <v>28055181</v>
      </c>
      <c r="JD18" s="38" t="str">
        <f t="shared" ref="JD18" si="251">IF(JD17&lt;0,0,JD17)</f>
        <v/>
      </c>
      <c r="JE18" s="38">
        <f t="shared" ref="JE18" si="252">IF(JE17&lt;0,0,JE17)</f>
        <v>7887621</v>
      </c>
      <c r="JF18" s="38" t="str">
        <f t="shared" ref="JF18" si="253">IF(JF17&lt;0,0,JF17)</f>
        <v/>
      </c>
      <c r="JG18" s="38" t="str">
        <f t="shared" ref="JG18" si="254">IF(JG17&lt;0,0,JG17)</f>
        <v/>
      </c>
      <c r="JH18" s="38" t="str">
        <f t="shared" ref="JH18" si="255">IF(JH17&lt;0,0,JH17)</f>
        <v/>
      </c>
      <c r="JI18" s="38" t="str">
        <f t="shared" ref="JI18" si="256">IF(JI17&lt;0,0,JI17)</f>
        <v/>
      </c>
      <c r="JJ18" s="38">
        <f t="shared" ref="JJ18" si="257">IF(JJ17&lt;0,0,JJ17)</f>
        <v>99117</v>
      </c>
      <c r="JK18" s="38" t="str">
        <f t="shared" ref="JK18" si="258">IF(JK17&lt;0,0,JK17)</f>
        <v/>
      </c>
      <c r="JL18" s="38" t="str">
        <f t="shared" ref="JL18" si="259">IF(JL17&lt;0,0,JL17)</f>
        <v/>
      </c>
      <c r="JM18" s="38" t="str">
        <f t="shared" ref="JM18" si="260">IF(JM17&lt;0,0,JM17)</f>
        <v/>
      </c>
      <c r="JN18" s="38" t="str">
        <f t="shared" ref="JN18" si="261">IF(JN17&lt;0,0,JN17)</f>
        <v/>
      </c>
      <c r="JO18" s="38" t="str">
        <f t="shared" ref="JO18" si="262">IF(JO17&lt;0,0,JO17)</f>
        <v/>
      </c>
    </row>
    <row r="19" spans="1:275" ht="17.25" customHeight="1">
      <c r="A19" s="103"/>
      <c r="B19" s="24" t="s">
        <v>86</v>
      </c>
      <c r="C19" s="21" t="s">
        <v>42</v>
      </c>
      <c r="D19" s="28" t="s">
        <v>200</v>
      </c>
      <c r="E19" s="28" t="s">
        <v>200</v>
      </c>
      <c r="F19" s="28" t="s">
        <v>200</v>
      </c>
      <c r="G19" s="28" t="s">
        <v>200</v>
      </c>
      <c r="H19" s="28" t="s">
        <v>148</v>
      </c>
      <c r="I19" s="28" t="s">
        <v>200</v>
      </c>
      <c r="J19" s="28" t="s">
        <v>200</v>
      </c>
      <c r="K19" s="28" t="s">
        <v>110</v>
      </c>
      <c r="L19" s="28" t="s">
        <v>200</v>
      </c>
      <c r="M19" s="28" t="s">
        <v>110</v>
      </c>
      <c r="N19" s="28" t="s">
        <v>110</v>
      </c>
      <c r="O19" s="28" t="s">
        <v>200</v>
      </c>
      <c r="P19" s="28" t="s">
        <v>200</v>
      </c>
      <c r="Q19" s="28" t="s">
        <v>200</v>
      </c>
      <c r="R19" s="28" t="s">
        <v>200</v>
      </c>
      <c r="S19" s="28" t="s">
        <v>200</v>
      </c>
      <c r="T19" s="28" t="s">
        <v>200</v>
      </c>
      <c r="U19" s="28" t="s">
        <v>110</v>
      </c>
      <c r="V19" s="28" t="s">
        <v>110</v>
      </c>
      <c r="W19" s="28" t="s">
        <v>110</v>
      </c>
      <c r="X19" s="28" t="s">
        <v>200</v>
      </c>
      <c r="Y19" s="28" t="s">
        <v>200</v>
      </c>
      <c r="Z19" s="28" t="s">
        <v>200</v>
      </c>
      <c r="AA19" s="28" t="s">
        <v>149</v>
      </c>
      <c r="AB19" s="28" t="s">
        <v>200</v>
      </c>
      <c r="AC19" s="28" t="s">
        <v>200</v>
      </c>
      <c r="AD19" s="28" t="s">
        <v>200</v>
      </c>
      <c r="AE19" s="28">
        <v>900501044</v>
      </c>
      <c r="AF19" s="28">
        <v>0</v>
      </c>
      <c r="AG19" s="28" t="s">
        <v>110</v>
      </c>
      <c r="AH19" s="28" t="s">
        <v>149</v>
      </c>
      <c r="AI19" s="28" t="s">
        <v>200</v>
      </c>
      <c r="AJ19" s="28" t="s">
        <v>200</v>
      </c>
      <c r="AK19" s="28" t="s">
        <v>200</v>
      </c>
      <c r="AL19" s="28" t="s">
        <v>200</v>
      </c>
      <c r="AM19" s="28" t="s">
        <v>200</v>
      </c>
      <c r="AN19" s="28" t="s">
        <v>128</v>
      </c>
      <c r="AO19" s="28" t="s">
        <v>200</v>
      </c>
      <c r="AP19" s="28" t="s">
        <v>200</v>
      </c>
      <c r="AQ19" s="28" t="s">
        <v>200</v>
      </c>
      <c r="AR19" s="28" t="s">
        <v>110</v>
      </c>
      <c r="AS19" s="28">
        <v>253665896</v>
      </c>
      <c r="AT19" s="28" t="s">
        <v>200</v>
      </c>
      <c r="AU19" s="28" t="s">
        <v>110</v>
      </c>
      <c r="AV19" s="28" t="s">
        <v>200</v>
      </c>
      <c r="AW19" s="28" t="s">
        <v>200</v>
      </c>
      <c r="AX19" s="28" t="s">
        <v>200</v>
      </c>
      <c r="AY19" s="28" t="s">
        <v>128</v>
      </c>
      <c r="AZ19" s="28" t="s">
        <v>200</v>
      </c>
      <c r="BA19" s="28" t="s">
        <v>200</v>
      </c>
      <c r="BB19" s="28" t="s">
        <v>200</v>
      </c>
      <c r="BC19" s="28" t="s">
        <v>200</v>
      </c>
      <c r="BD19" s="28" t="s">
        <v>128</v>
      </c>
      <c r="BE19" s="28" t="s">
        <v>148</v>
      </c>
      <c r="BF19" s="28" t="s">
        <v>200</v>
      </c>
      <c r="BG19" s="28" t="s">
        <v>110</v>
      </c>
      <c r="BH19" s="28" t="s">
        <v>200</v>
      </c>
      <c r="BI19" s="28" t="s">
        <v>200</v>
      </c>
      <c r="BJ19" s="28" t="s">
        <v>200</v>
      </c>
      <c r="BK19" s="28" t="s">
        <v>200</v>
      </c>
      <c r="BL19" s="28" t="s">
        <v>200</v>
      </c>
      <c r="BM19" s="28" t="s">
        <v>200</v>
      </c>
      <c r="BN19" s="28" t="s">
        <v>200</v>
      </c>
      <c r="BO19" s="28" t="s">
        <v>200</v>
      </c>
      <c r="BP19" s="28" t="s">
        <v>149</v>
      </c>
      <c r="BQ19" s="28" t="s">
        <v>110</v>
      </c>
      <c r="BR19" s="28" t="s">
        <v>128</v>
      </c>
      <c r="BS19" s="28" t="s">
        <v>200</v>
      </c>
      <c r="BT19" s="28">
        <v>779413</v>
      </c>
      <c r="BU19" s="28" t="s">
        <v>148</v>
      </c>
      <c r="BV19" s="28" t="s">
        <v>200</v>
      </c>
      <c r="BW19" s="28" t="s">
        <v>200</v>
      </c>
      <c r="BX19" s="28" t="s">
        <v>200</v>
      </c>
      <c r="BY19" s="28" t="s">
        <v>200</v>
      </c>
      <c r="BZ19" s="28" t="s">
        <v>200</v>
      </c>
      <c r="CA19" s="28" t="s">
        <v>200</v>
      </c>
      <c r="CB19" s="28" t="s">
        <v>200</v>
      </c>
      <c r="CC19" s="28" t="s">
        <v>200</v>
      </c>
      <c r="CD19" s="28" t="s">
        <v>200</v>
      </c>
      <c r="CE19" s="28">
        <v>32814834</v>
      </c>
      <c r="CF19" s="28" t="s">
        <v>200</v>
      </c>
      <c r="CG19" s="28" t="s">
        <v>200</v>
      </c>
      <c r="CH19" s="28" t="s">
        <v>200</v>
      </c>
      <c r="CI19" s="28" t="s">
        <v>200</v>
      </c>
      <c r="CJ19" s="28" t="s">
        <v>148</v>
      </c>
      <c r="CK19" s="28" t="s">
        <v>200</v>
      </c>
      <c r="CL19" s="28" t="s">
        <v>200</v>
      </c>
      <c r="CM19" s="28" t="s">
        <v>200</v>
      </c>
      <c r="CN19" s="28" t="s">
        <v>200</v>
      </c>
      <c r="CO19" s="28" t="s">
        <v>200</v>
      </c>
      <c r="CP19" s="28" t="s">
        <v>200</v>
      </c>
      <c r="CQ19" s="28" t="s">
        <v>200</v>
      </c>
      <c r="CR19" s="28" t="s">
        <v>110</v>
      </c>
      <c r="CS19" s="28" t="s">
        <v>200</v>
      </c>
      <c r="CT19" s="28" t="s">
        <v>110</v>
      </c>
      <c r="CU19" s="28" t="s">
        <v>200</v>
      </c>
      <c r="CV19" s="28" t="s">
        <v>200</v>
      </c>
      <c r="CW19" s="28" t="s">
        <v>200</v>
      </c>
      <c r="CX19" s="28" t="s">
        <v>200</v>
      </c>
      <c r="CY19" s="28" t="s">
        <v>200</v>
      </c>
      <c r="CZ19" s="28" t="s">
        <v>110</v>
      </c>
      <c r="DA19" s="28" t="s">
        <v>200</v>
      </c>
      <c r="DB19" s="28" t="s">
        <v>149</v>
      </c>
      <c r="DC19" s="28" t="s">
        <v>149</v>
      </c>
      <c r="DD19" s="28" t="s">
        <v>200</v>
      </c>
      <c r="DE19" s="28" t="s">
        <v>200</v>
      </c>
      <c r="DF19" s="28" t="s">
        <v>200</v>
      </c>
      <c r="DG19" s="28" t="s">
        <v>200</v>
      </c>
      <c r="DH19" s="28" t="s">
        <v>200</v>
      </c>
      <c r="DI19" s="28" t="s">
        <v>200</v>
      </c>
      <c r="DJ19" s="28" t="s">
        <v>200</v>
      </c>
      <c r="DK19" s="28" t="s">
        <v>200</v>
      </c>
      <c r="DL19" s="28" t="s">
        <v>200</v>
      </c>
      <c r="DM19" s="28" t="s">
        <v>200</v>
      </c>
      <c r="DN19" s="28" t="s">
        <v>200</v>
      </c>
      <c r="DO19" s="28" t="s">
        <v>200</v>
      </c>
      <c r="DP19" s="28" t="s">
        <v>200</v>
      </c>
      <c r="DQ19" s="28" t="s">
        <v>200</v>
      </c>
      <c r="DR19" s="28" t="s">
        <v>200</v>
      </c>
      <c r="DS19" s="28" t="s">
        <v>200</v>
      </c>
      <c r="DT19" s="28" t="s">
        <v>200</v>
      </c>
      <c r="DU19" s="28" t="s">
        <v>200</v>
      </c>
      <c r="DV19" s="28" t="s">
        <v>200</v>
      </c>
      <c r="DW19" s="28" t="s">
        <v>200</v>
      </c>
      <c r="DX19" s="28" t="s">
        <v>200</v>
      </c>
      <c r="DY19" s="28" t="s">
        <v>200</v>
      </c>
      <c r="DZ19" s="28" t="s">
        <v>200</v>
      </c>
      <c r="EA19" s="28" t="s">
        <v>200</v>
      </c>
      <c r="EB19" s="28" t="s">
        <v>200</v>
      </c>
      <c r="EC19" s="28" t="s">
        <v>200</v>
      </c>
      <c r="ED19" s="28" t="s">
        <v>200</v>
      </c>
      <c r="EE19" s="28" t="s">
        <v>200</v>
      </c>
      <c r="EF19" s="28">
        <v>47707889</v>
      </c>
      <c r="EG19" s="28" t="s">
        <v>200</v>
      </c>
      <c r="EH19" s="28" t="s">
        <v>200</v>
      </c>
      <c r="EI19" s="28" t="s">
        <v>200</v>
      </c>
      <c r="EJ19" s="28" t="s">
        <v>200</v>
      </c>
      <c r="EK19" s="28" t="s">
        <v>200</v>
      </c>
      <c r="EL19" s="28" t="s">
        <v>200</v>
      </c>
      <c r="EM19" s="28" t="s">
        <v>200</v>
      </c>
      <c r="EN19" s="28" t="s">
        <v>200</v>
      </c>
      <c r="EO19" s="28" t="s">
        <v>200</v>
      </c>
      <c r="EP19" s="28" t="s">
        <v>200</v>
      </c>
      <c r="EQ19" s="28" t="s">
        <v>200</v>
      </c>
      <c r="ER19" s="28" t="s">
        <v>200</v>
      </c>
      <c r="ES19" s="28" t="s">
        <v>200</v>
      </c>
      <c r="ET19" s="28" t="s">
        <v>200</v>
      </c>
      <c r="EU19" s="28" t="s">
        <v>200</v>
      </c>
      <c r="EV19" s="28" t="s">
        <v>200</v>
      </c>
      <c r="EW19" s="28" t="s">
        <v>200</v>
      </c>
      <c r="EX19" s="28" t="s">
        <v>200</v>
      </c>
      <c r="EY19" s="28" t="s">
        <v>200</v>
      </c>
      <c r="EZ19" s="28" t="s">
        <v>200</v>
      </c>
      <c r="FA19" s="28" t="s">
        <v>200</v>
      </c>
      <c r="FB19" s="28" t="s">
        <v>148</v>
      </c>
      <c r="FC19" s="28" t="s">
        <v>200</v>
      </c>
      <c r="FD19" s="28" t="s">
        <v>200</v>
      </c>
      <c r="FE19" s="28" t="s">
        <v>200</v>
      </c>
      <c r="FF19" s="28">
        <v>38234918</v>
      </c>
      <c r="FG19" s="28" t="s">
        <v>200</v>
      </c>
      <c r="FH19" s="28" t="s">
        <v>110</v>
      </c>
      <c r="FI19" s="28" t="s">
        <v>200</v>
      </c>
      <c r="FJ19" s="28" t="s">
        <v>110</v>
      </c>
      <c r="FK19" s="28" t="s">
        <v>200</v>
      </c>
      <c r="FL19" s="28" t="s">
        <v>200</v>
      </c>
      <c r="FM19" s="28" t="s">
        <v>148</v>
      </c>
      <c r="FN19" s="28" t="s">
        <v>200</v>
      </c>
      <c r="FO19" s="28" t="s">
        <v>200</v>
      </c>
      <c r="FP19" s="28" t="s">
        <v>110</v>
      </c>
      <c r="FQ19" s="28" t="s">
        <v>149</v>
      </c>
      <c r="FR19" s="28" t="s">
        <v>149</v>
      </c>
      <c r="FS19" s="28" t="s">
        <v>200</v>
      </c>
      <c r="FT19" s="28" t="s">
        <v>148</v>
      </c>
      <c r="FU19" s="28" t="s">
        <v>200</v>
      </c>
      <c r="FV19" s="28" t="s">
        <v>200</v>
      </c>
      <c r="FW19" s="28" t="s">
        <v>200</v>
      </c>
      <c r="FX19" s="28" t="s">
        <v>149</v>
      </c>
      <c r="FY19" s="28" t="s">
        <v>149</v>
      </c>
      <c r="FZ19" s="28" t="s">
        <v>200</v>
      </c>
      <c r="GA19" s="28" t="s">
        <v>128</v>
      </c>
      <c r="GB19" s="28" t="s">
        <v>149</v>
      </c>
      <c r="GC19" s="28" t="s">
        <v>149</v>
      </c>
      <c r="GD19" s="28" t="s">
        <v>200</v>
      </c>
      <c r="GE19" s="28" t="s">
        <v>110</v>
      </c>
      <c r="GF19" s="28" t="s">
        <v>110</v>
      </c>
      <c r="GG19" s="28" t="s">
        <v>200</v>
      </c>
      <c r="GH19" s="28" t="s">
        <v>200</v>
      </c>
      <c r="GI19" s="28" t="s">
        <v>110</v>
      </c>
      <c r="GJ19" s="28" t="s">
        <v>200</v>
      </c>
      <c r="GK19" s="28" t="s">
        <v>110</v>
      </c>
      <c r="GL19" s="28">
        <v>5708</v>
      </c>
      <c r="GM19" s="28" t="s">
        <v>110</v>
      </c>
      <c r="GN19" s="28" t="s">
        <v>200</v>
      </c>
      <c r="GO19" s="28" t="s">
        <v>200</v>
      </c>
      <c r="GP19" s="28" t="s">
        <v>110</v>
      </c>
      <c r="GQ19" s="28">
        <v>2990843617</v>
      </c>
      <c r="GR19" s="28" t="s">
        <v>200</v>
      </c>
      <c r="GS19" s="28" t="s">
        <v>200</v>
      </c>
      <c r="GT19" s="28" t="s">
        <v>200</v>
      </c>
      <c r="GU19" s="28" t="s">
        <v>200</v>
      </c>
      <c r="GV19" s="28" t="s">
        <v>200</v>
      </c>
      <c r="GW19" s="28" t="s">
        <v>200</v>
      </c>
      <c r="GX19" s="28" t="s">
        <v>200</v>
      </c>
      <c r="GY19" s="28" t="s">
        <v>200</v>
      </c>
      <c r="GZ19" s="28" t="s">
        <v>200</v>
      </c>
      <c r="HA19" s="28" t="s">
        <v>200</v>
      </c>
      <c r="HB19" s="28">
        <v>107802231</v>
      </c>
      <c r="HC19" s="28" t="s">
        <v>200</v>
      </c>
      <c r="HD19" s="28" t="s">
        <v>200</v>
      </c>
      <c r="HE19" s="28" t="s">
        <v>200</v>
      </c>
      <c r="HF19" s="28" t="s">
        <v>200</v>
      </c>
      <c r="HG19" s="28" t="s">
        <v>200</v>
      </c>
      <c r="HH19" s="28" t="s">
        <v>200</v>
      </c>
      <c r="HI19" s="28" t="s">
        <v>148</v>
      </c>
      <c r="HJ19" s="28" t="s">
        <v>200</v>
      </c>
      <c r="HK19" s="28" t="s">
        <v>200</v>
      </c>
      <c r="HL19" s="28" t="s">
        <v>200</v>
      </c>
      <c r="HM19" s="28" t="s">
        <v>200</v>
      </c>
      <c r="HN19" s="28" t="s">
        <v>200</v>
      </c>
      <c r="HO19" s="28" t="s">
        <v>200</v>
      </c>
      <c r="HP19" s="28" t="s">
        <v>200</v>
      </c>
      <c r="HQ19" s="28">
        <v>310487345</v>
      </c>
      <c r="HR19" s="28" t="s">
        <v>200</v>
      </c>
      <c r="HS19" s="28" t="s">
        <v>200</v>
      </c>
      <c r="HT19" s="28" t="s">
        <v>200</v>
      </c>
      <c r="HU19" s="28" t="s">
        <v>200</v>
      </c>
      <c r="HV19" s="28">
        <v>47317668</v>
      </c>
      <c r="HW19" s="28" t="s">
        <v>200</v>
      </c>
      <c r="HX19" s="28" t="s">
        <v>110</v>
      </c>
      <c r="HY19" s="28" t="s">
        <v>200</v>
      </c>
      <c r="HZ19" s="28" t="s">
        <v>188</v>
      </c>
      <c r="IA19" s="28" t="s">
        <v>200</v>
      </c>
      <c r="IB19" s="28" t="s">
        <v>200</v>
      </c>
      <c r="IC19" s="28" t="s">
        <v>200</v>
      </c>
      <c r="ID19" s="28" t="s">
        <v>200</v>
      </c>
      <c r="IE19" s="28" t="s">
        <v>200</v>
      </c>
      <c r="IF19" s="28" t="s">
        <v>110</v>
      </c>
      <c r="IG19" s="28" t="s">
        <v>200</v>
      </c>
      <c r="IH19" s="28" t="s">
        <v>200</v>
      </c>
      <c r="II19" s="28">
        <v>749311150</v>
      </c>
      <c r="IJ19" s="28" t="s">
        <v>200</v>
      </c>
      <c r="IK19" s="28" t="s">
        <v>200</v>
      </c>
      <c r="IL19" s="28" t="s">
        <v>200</v>
      </c>
      <c r="IM19" s="28" t="s">
        <v>200</v>
      </c>
      <c r="IN19" s="28" t="s">
        <v>200</v>
      </c>
      <c r="IO19" s="28" t="s">
        <v>200</v>
      </c>
      <c r="IP19" s="28" t="s">
        <v>200</v>
      </c>
      <c r="IQ19" s="28" t="s">
        <v>200</v>
      </c>
      <c r="IR19" s="28" t="s">
        <v>200</v>
      </c>
      <c r="IS19" s="28" t="s">
        <v>200</v>
      </c>
      <c r="IT19" s="28" t="s">
        <v>200</v>
      </c>
      <c r="IU19" s="28" t="s">
        <v>200</v>
      </c>
      <c r="IV19" s="28" t="s">
        <v>200</v>
      </c>
      <c r="IW19" s="28" t="s">
        <v>200</v>
      </c>
      <c r="IX19" s="28" t="s">
        <v>200</v>
      </c>
      <c r="IY19" s="28" t="s">
        <v>200</v>
      </c>
      <c r="IZ19" s="28" t="s">
        <v>149</v>
      </c>
      <c r="JA19" s="28" t="s">
        <v>200</v>
      </c>
      <c r="JB19" s="28" t="s">
        <v>200</v>
      </c>
      <c r="JC19" s="28" t="s">
        <v>200</v>
      </c>
      <c r="JD19" s="28" t="s">
        <v>200</v>
      </c>
      <c r="JE19" s="28" t="s">
        <v>200</v>
      </c>
      <c r="JF19" s="28" t="s">
        <v>200</v>
      </c>
      <c r="JG19" s="28" t="s">
        <v>200</v>
      </c>
      <c r="JH19" s="28" t="s">
        <v>200</v>
      </c>
      <c r="JI19" s="28" t="s">
        <v>200</v>
      </c>
      <c r="JJ19" s="28" t="s">
        <v>200</v>
      </c>
      <c r="JK19" s="28" t="s">
        <v>200</v>
      </c>
      <c r="JL19" s="28" t="s">
        <v>200</v>
      </c>
      <c r="JM19" s="28" t="s">
        <v>200</v>
      </c>
      <c r="JN19" s="28" t="s">
        <v>200</v>
      </c>
      <c r="JO19" s="28" t="s">
        <v>200</v>
      </c>
    </row>
    <row r="20" spans="1:275" ht="17.25" customHeight="1">
      <c r="A20" s="103"/>
      <c r="B20" s="24" t="s">
        <v>87</v>
      </c>
      <c r="C20" s="21" t="s">
        <v>43</v>
      </c>
      <c r="D20" s="28" t="s">
        <v>200</v>
      </c>
      <c r="E20" s="28" t="s">
        <v>200</v>
      </c>
      <c r="F20" s="28" t="s">
        <v>200</v>
      </c>
      <c r="G20" s="28" t="s">
        <v>200</v>
      </c>
      <c r="H20" s="28" t="s">
        <v>148</v>
      </c>
      <c r="I20" s="28" t="s">
        <v>200</v>
      </c>
      <c r="J20" s="28" t="s">
        <v>200</v>
      </c>
      <c r="K20" s="28" t="s">
        <v>110</v>
      </c>
      <c r="L20" s="28" t="s">
        <v>200</v>
      </c>
      <c r="M20" s="28" t="s">
        <v>110</v>
      </c>
      <c r="N20" s="28" t="s">
        <v>110</v>
      </c>
      <c r="O20" s="28" t="s">
        <v>200</v>
      </c>
      <c r="P20" s="28" t="s">
        <v>200</v>
      </c>
      <c r="Q20" s="28" t="s">
        <v>200</v>
      </c>
      <c r="R20" s="28" t="s">
        <v>200</v>
      </c>
      <c r="S20" s="28" t="s">
        <v>200</v>
      </c>
      <c r="T20" s="28" t="s">
        <v>200</v>
      </c>
      <c r="U20" s="28" t="s">
        <v>110</v>
      </c>
      <c r="V20" s="28" t="s">
        <v>110</v>
      </c>
      <c r="W20" s="28" t="s">
        <v>110</v>
      </c>
      <c r="X20" s="28" t="s">
        <v>200</v>
      </c>
      <c r="Y20" s="28" t="s">
        <v>200</v>
      </c>
      <c r="Z20" s="28" t="s">
        <v>200</v>
      </c>
      <c r="AA20" s="28" t="s">
        <v>149</v>
      </c>
      <c r="AB20" s="28" t="s">
        <v>200</v>
      </c>
      <c r="AC20" s="28" t="s">
        <v>200</v>
      </c>
      <c r="AD20" s="28" t="s">
        <v>200</v>
      </c>
      <c r="AE20" s="28" t="s">
        <v>200</v>
      </c>
      <c r="AF20" s="28" t="s">
        <v>200</v>
      </c>
      <c r="AG20" s="28" t="s">
        <v>110</v>
      </c>
      <c r="AH20" s="28" t="s">
        <v>149</v>
      </c>
      <c r="AI20" s="28" t="s">
        <v>200</v>
      </c>
      <c r="AJ20" s="28" t="s">
        <v>200</v>
      </c>
      <c r="AK20" s="28" t="s">
        <v>200</v>
      </c>
      <c r="AL20" s="28" t="s">
        <v>200</v>
      </c>
      <c r="AM20" s="28" t="s">
        <v>200</v>
      </c>
      <c r="AN20" s="28" t="s">
        <v>128</v>
      </c>
      <c r="AO20" s="28" t="s">
        <v>200</v>
      </c>
      <c r="AP20" s="28" t="s">
        <v>200</v>
      </c>
      <c r="AQ20" s="28" t="s">
        <v>200</v>
      </c>
      <c r="AR20" s="28" t="s">
        <v>110</v>
      </c>
      <c r="AS20" s="28" t="s">
        <v>200</v>
      </c>
      <c r="AT20" s="28" t="s">
        <v>200</v>
      </c>
      <c r="AU20" s="28" t="s">
        <v>110</v>
      </c>
      <c r="AV20" s="28" t="s">
        <v>200</v>
      </c>
      <c r="AW20" s="28" t="s">
        <v>200</v>
      </c>
      <c r="AX20" s="28" t="s">
        <v>200</v>
      </c>
      <c r="AY20" s="28" t="s">
        <v>128</v>
      </c>
      <c r="AZ20" s="28" t="s">
        <v>200</v>
      </c>
      <c r="BA20" s="28" t="s">
        <v>200</v>
      </c>
      <c r="BB20" s="28" t="s">
        <v>200</v>
      </c>
      <c r="BC20" s="28" t="s">
        <v>200</v>
      </c>
      <c r="BD20" s="28" t="s">
        <v>128</v>
      </c>
      <c r="BE20" s="28" t="s">
        <v>148</v>
      </c>
      <c r="BF20" s="28" t="s">
        <v>200</v>
      </c>
      <c r="BG20" s="28" t="s">
        <v>110</v>
      </c>
      <c r="BH20" s="28" t="s">
        <v>200</v>
      </c>
      <c r="BI20" s="28" t="s">
        <v>200</v>
      </c>
      <c r="BJ20" s="28" t="s">
        <v>200</v>
      </c>
      <c r="BK20" s="28" t="s">
        <v>200</v>
      </c>
      <c r="BL20" s="28" t="s">
        <v>200</v>
      </c>
      <c r="BM20" s="28" t="s">
        <v>200</v>
      </c>
      <c r="BN20" s="28" t="s">
        <v>200</v>
      </c>
      <c r="BO20" s="28" t="s">
        <v>200</v>
      </c>
      <c r="BP20" s="28" t="s">
        <v>149</v>
      </c>
      <c r="BQ20" s="28" t="s">
        <v>110</v>
      </c>
      <c r="BR20" s="28" t="s">
        <v>128</v>
      </c>
      <c r="BS20" s="28" t="s">
        <v>200</v>
      </c>
      <c r="BT20" s="28" t="s">
        <v>200</v>
      </c>
      <c r="BU20" s="28" t="s">
        <v>148</v>
      </c>
      <c r="BV20" s="28" t="s">
        <v>200</v>
      </c>
      <c r="BW20" s="28" t="s">
        <v>200</v>
      </c>
      <c r="BX20" s="28" t="s">
        <v>200</v>
      </c>
      <c r="BY20" s="28" t="s">
        <v>200</v>
      </c>
      <c r="BZ20" s="28" t="s">
        <v>200</v>
      </c>
      <c r="CA20" s="28" t="s">
        <v>200</v>
      </c>
      <c r="CB20" s="28" t="s">
        <v>200</v>
      </c>
      <c r="CC20" s="28" t="s">
        <v>200</v>
      </c>
      <c r="CD20" s="28" t="s">
        <v>200</v>
      </c>
      <c r="CE20" s="28" t="s">
        <v>200</v>
      </c>
      <c r="CF20" s="28" t="s">
        <v>200</v>
      </c>
      <c r="CG20" s="28" t="s">
        <v>200</v>
      </c>
      <c r="CH20" s="28" t="s">
        <v>200</v>
      </c>
      <c r="CI20" s="28" t="s">
        <v>200</v>
      </c>
      <c r="CJ20" s="28" t="s">
        <v>148</v>
      </c>
      <c r="CK20" s="28" t="s">
        <v>200</v>
      </c>
      <c r="CL20" s="28" t="s">
        <v>200</v>
      </c>
      <c r="CM20" s="28" t="s">
        <v>200</v>
      </c>
      <c r="CN20" s="28" t="s">
        <v>200</v>
      </c>
      <c r="CO20" s="28" t="s">
        <v>200</v>
      </c>
      <c r="CP20" s="28" t="s">
        <v>200</v>
      </c>
      <c r="CQ20" s="28" t="s">
        <v>200</v>
      </c>
      <c r="CR20" s="28" t="s">
        <v>110</v>
      </c>
      <c r="CS20" s="28" t="s">
        <v>200</v>
      </c>
      <c r="CT20" s="28" t="s">
        <v>110</v>
      </c>
      <c r="CU20" s="28" t="s">
        <v>200</v>
      </c>
      <c r="CV20" s="28" t="s">
        <v>200</v>
      </c>
      <c r="CW20" s="28" t="s">
        <v>200</v>
      </c>
      <c r="CX20" s="28" t="s">
        <v>200</v>
      </c>
      <c r="CY20" s="28" t="s">
        <v>200</v>
      </c>
      <c r="CZ20" s="28" t="s">
        <v>110</v>
      </c>
      <c r="DA20" s="28" t="s">
        <v>200</v>
      </c>
      <c r="DB20" s="28" t="s">
        <v>149</v>
      </c>
      <c r="DC20" s="28" t="s">
        <v>149</v>
      </c>
      <c r="DD20" s="28" t="s">
        <v>200</v>
      </c>
      <c r="DE20" s="28" t="s">
        <v>200</v>
      </c>
      <c r="DF20" s="28" t="s">
        <v>200</v>
      </c>
      <c r="DG20" s="28" t="s">
        <v>200</v>
      </c>
      <c r="DH20" s="28" t="s">
        <v>200</v>
      </c>
      <c r="DI20" s="28" t="s">
        <v>200</v>
      </c>
      <c r="DJ20" s="28" t="s">
        <v>200</v>
      </c>
      <c r="DK20" s="28" t="s">
        <v>200</v>
      </c>
      <c r="DL20" s="28" t="s">
        <v>200</v>
      </c>
      <c r="DM20" s="28" t="s">
        <v>200</v>
      </c>
      <c r="DN20" s="28" t="s">
        <v>200</v>
      </c>
      <c r="DO20" s="28" t="s">
        <v>200</v>
      </c>
      <c r="DP20" s="28" t="s">
        <v>200</v>
      </c>
      <c r="DQ20" s="28" t="s">
        <v>200</v>
      </c>
      <c r="DR20" s="28">
        <v>105860443</v>
      </c>
      <c r="DS20" s="28" t="s">
        <v>200</v>
      </c>
      <c r="DT20" s="28" t="s">
        <v>200</v>
      </c>
      <c r="DU20" s="28" t="s">
        <v>200</v>
      </c>
      <c r="DV20" s="28" t="s">
        <v>200</v>
      </c>
      <c r="DW20" s="28" t="s">
        <v>200</v>
      </c>
      <c r="DX20" s="28" t="s">
        <v>200</v>
      </c>
      <c r="DY20" s="28" t="s">
        <v>200</v>
      </c>
      <c r="DZ20" s="28" t="s">
        <v>200</v>
      </c>
      <c r="EA20" s="28" t="s">
        <v>200</v>
      </c>
      <c r="EB20" s="28" t="s">
        <v>200</v>
      </c>
      <c r="EC20" s="28" t="s">
        <v>200</v>
      </c>
      <c r="ED20" s="28" t="s">
        <v>200</v>
      </c>
      <c r="EE20" s="28" t="s">
        <v>200</v>
      </c>
      <c r="EF20" s="28" t="s">
        <v>200</v>
      </c>
      <c r="EG20" s="28" t="s">
        <v>200</v>
      </c>
      <c r="EH20" s="28" t="s">
        <v>200</v>
      </c>
      <c r="EI20" s="28" t="s">
        <v>200</v>
      </c>
      <c r="EJ20" s="28" t="s">
        <v>200</v>
      </c>
      <c r="EK20" s="28" t="s">
        <v>200</v>
      </c>
      <c r="EL20" s="28" t="s">
        <v>200</v>
      </c>
      <c r="EM20" s="28" t="s">
        <v>200</v>
      </c>
      <c r="EN20" s="28" t="s">
        <v>200</v>
      </c>
      <c r="EO20" s="28" t="s">
        <v>200</v>
      </c>
      <c r="EP20" s="28" t="s">
        <v>200</v>
      </c>
      <c r="EQ20" s="28" t="s">
        <v>200</v>
      </c>
      <c r="ER20" s="28" t="s">
        <v>200</v>
      </c>
      <c r="ES20" s="28" t="s">
        <v>200</v>
      </c>
      <c r="ET20" s="28" t="s">
        <v>200</v>
      </c>
      <c r="EU20" s="28" t="s">
        <v>200</v>
      </c>
      <c r="EV20" s="28" t="s">
        <v>200</v>
      </c>
      <c r="EW20" s="28" t="s">
        <v>200</v>
      </c>
      <c r="EX20" s="28" t="s">
        <v>200</v>
      </c>
      <c r="EY20" s="28" t="s">
        <v>200</v>
      </c>
      <c r="EZ20" s="28" t="s">
        <v>200</v>
      </c>
      <c r="FA20" s="28" t="s">
        <v>200</v>
      </c>
      <c r="FB20" s="28" t="s">
        <v>148</v>
      </c>
      <c r="FC20" s="28" t="s">
        <v>200</v>
      </c>
      <c r="FD20" s="28" t="s">
        <v>200</v>
      </c>
      <c r="FE20" s="28" t="s">
        <v>200</v>
      </c>
      <c r="FF20" s="28" t="s">
        <v>200</v>
      </c>
      <c r="FG20" s="28" t="s">
        <v>200</v>
      </c>
      <c r="FH20" s="28" t="s">
        <v>110</v>
      </c>
      <c r="FI20" s="28" t="s">
        <v>200</v>
      </c>
      <c r="FJ20" s="28" t="s">
        <v>110</v>
      </c>
      <c r="FK20" s="28" t="s">
        <v>200</v>
      </c>
      <c r="FL20" s="28" t="s">
        <v>200</v>
      </c>
      <c r="FM20" s="28" t="s">
        <v>148</v>
      </c>
      <c r="FN20" s="28" t="s">
        <v>200</v>
      </c>
      <c r="FO20" s="28" t="s">
        <v>200</v>
      </c>
      <c r="FP20" s="28" t="s">
        <v>110</v>
      </c>
      <c r="FQ20" s="28" t="s">
        <v>149</v>
      </c>
      <c r="FR20" s="28" t="s">
        <v>149</v>
      </c>
      <c r="FS20" s="28" t="s">
        <v>200</v>
      </c>
      <c r="FT20" s="28" t="s">
        <v>148</v>
      </c>
      <c r="FU20" s="28" t="s">
        <v>200</v>
      </c>
      <c r="FV20" s="28" t="s">
        <v>200</v>
      </c>
      <c r="FW20" s="28" t="s">
        <v>200</v>
      </c>
      <c r="FX20" s="28" t="s">
        <v>149</v>
      </c>
      <c r="FY20" s="28" t="s">
        <v>149</v>
      </c>
      <c r="FZ20" s="28" t="s">
        <v>200</v>
      </c>
      <c r="GA20" s="28" t="s">
        <v>128</v>
      </c>
      <c r="GB20" s="28" t="s">
        <v>149</v>
      </c>
      <c r="GC20" s="28" t="s">
        <v>149</v>
      </c>
      <c r="GD20" s="28" t="s">
        <v>200</v>
      </c>
      <c r="GE20" s="28" t="s">
        <v>110</v>
      </c>
      <c r="GF20" s="28" t="s">
        <v>110</v>
      </c>
      <c r="GG20" s="28" t="s">
        <v>200</v>
      </c>
      <c r="GH20" s="28" t="s">
        <v>200</v>
      </c>
      <c r="GI20" s="28" t="s">
        <v>110</v>
      </c>
      <c r="GJ20" s="28" t="s">
        <v>200</v>
      </c>
      <c r="GK20" s="28" t="s">
        <v>110</v>
      </c>
      <c r="GL20" s="28" t="s">
        <v>200</v>
      </c>
      <c r="GM20" s="28" t="s">
        <v>110</v>
      </c>
      <c r="GN20" s="28" t="s">
        <v>200</v>
      </c>
      <c r="GO20" s="28" t="s">
        <v>200</v>
      </c>
      <c r="GP20" s="28" t="s">
        <v>110</v>
      </c>
      <c r="GQ20" s="28">
        <v>228904064</v>
      </c>
      <c r="GR20" s="28" t="s">
        <v>200</v>
      </c>
      <c r="GS20" s="28" t="s">
        <v>200</v>
      </c>
      <c r="GT20" s="28" t="s">
        <v>200</v>
      </c>
      <c r="GU20" s="28" t="s">
        <v>200</v>
      </c>
      <c r="GV20" s="28" t="s">
        <v>200</v>
      </c>
      <c r="GW20" s="28" t="s">
        <v>200</v>
      </c>
      <c r="GX20" s="28" t="s">
        <v>200</v>
      </c>
      <c r="GY20" s="28" t="s">
        <v>200</v>
      </c>
      <c r="GZ20" s="28" t="s">
        <v>200</v>
      </c>
      <c r="HA20" s="28" t="s">
        <v>200</v>
      </c>
      <c r="HB20" s="28" t="s">
        <v>200</v>
      </c>
      <c r="HC20" s="28" t="s">
        <v>200</v>
      </c>
      <c r="HD20" s="28" t="s">
        <v>200</v>
      </c>
      <c r="HE20" s="28" t="s">
        <v>200</v>
      </c>
      <c r="HF20" s="28" t="s">
        <v>200</v>
      </c>
      <c r="HG20" s="28" t="s">
        <v>200</v>
      </c>
      <c r="HH20" s="28" t="s">
        <v>200</v>
      </c>
      <c r="HI20" s="28" t="s">
        <v>148</v>
      </c>
      <c r="HJ20" s="28" t="s">
        <v>200</v>
      </c>
      <c r="HK20" s="28" t="s">
        <v>200</v>
      </c>
      <c r="HL20" s="28" t="s">
        <v>200</v>
      </c>
      <c r="HM20" s="28" t="s">
        <v>200</v>
      </c>
      <c r="HN20" s="28" t="s">
        <v>200</v>
      </c>
      <c r="HO20" s="28" t="s">
        <v>200</v>
      </c>
      <c r="HP20" s="28" t="s">
        <v>200</v>
      </c>
      <c r="HQ20" s="28" t="s">
        <v>200</v>
      </c>
      <c r="HR20" s="28" t="s">
        <v>200</v>
      </c>
      <c r="HS20" s="28" t="s">
        <v>200</v>
      </c>
      <c r="HT20" s="28" t="s">
        <v>200</v>
      </c>
      <c r="HU20" s="28" t="s">
        <v>200</v>
      </c>
      <c r="HV20" s="28" t="s">
        <v>200</v>
      </c>
      <c r="HW20" s="28" t="s">
        <v>200</v>
      </c>
      <c r="HX20" s="28" t="s">
        <v>110</v>
      </c>
      <c r="HY20" s="28" t="s">
        <v>200</v>
      </c>
      <c r="HZ20" s="28" t="s">
        <v>188</v>
      </c>
      <c r="IA20" s="28" t="s">
        <v>200</v>
      </c>
      <c r="IB20" s="28" t="s">
        <v>200</v>
      </c>
      <c r="IC20" s="28" t="s">
        <v>200</v>
      </c>
      <c r="ID20" s="28" t="s">
        <v>200</v>
      </c>
      <c r="IE20" s="28" t="s">
        <v>200</v>
      </c>
      <c r="IF20" s="28" t="s">
        <v>110</v>
      </c>
      <c r="IG20" s="28" t="s">
        <v>200</v>
      </c>
      <c r="IH20" s="28" t="s">
        <v>200</v>
      </c>
      <c r="II20" s="28">
        <v>380906816</v>
      </c>
      <c r="IJ20" s="28" t="s">
        <v>200</v>
      </c>
      <c r="IK20" s="28" t="s">
        <v>200</v>
      </c>
      <c r="IL20" s="28" t="s">
        <v>200</v>
      </c>
      <c r="IM20" s="28" t="s">
        <v>200</v>
      </c>
      <c r="IN20" s="28" t="s">
        <v>200</v>
      </c>
      <c r="IO20" s="28" t="s">
        <v>200</v>
      </c>
      <c r="IP20" s="28" t="s">
        <v>200</v>
      </c>
      <c r="IQ20" s="28" t="s">
        <v>200</v>
      </c>
      <c r="IR20" s="28" t="s">
        <v>200</v>
      </c>
      <c r="IS20" s="28" t="s">
        <v>200</v>
      </c>
      <c r="IT20" s="28" t="s">
        <v>200</v>
      </c>
      <c r="IU20" s="28" t="s">
        <v>200</v>
      </c>
      <c r="IV20" s="28" t="s">
        <v>200</v>
      </c>
      <c r="IW20" s="28" t="s">
        <v>200</v>
      </c>
      <c r="IX20" s="28" t="s">
        <v>200</v>
      </c>
      <c r="IY20" s="28" t="s">
        <v>200</v>
      </c>
      <c r="IZ20" s="28" t="s">
        <v>149</v>
      </c>
      <c r="JA20" s="28" t="s">
        <v>200</v>
      </c>
      <c r="JB20" s="28"/>
      <c r="JC20" s="28" t="s">
        <v>200</v>
      </c>
      <c r="JD20" s="28" t="s">
        <v>200</v>
      </c>
      <c r="JE20" s="28" t="s">
        <v>200</v>
      </c>
      <c r="JF20" s="28" t="s">
        <v>200</v>
      </c>
      <c r="JG20" s="28" t="s">
        <v>200</v>
      </c>
      <c r="JH20" s="28" t="s">
        <v>200</v>
      </c>
      <c r="JI20" s="28" t="s">
        <v>200</v>
      </c>
      <c r="JJ20" s="28" t="s">
        <v>200</v>
      </c>
      <c r="JK20" s="28" t="s">
        <v>200</v>
      </c>
      <c r="JL20" s="28" t="s">
        <v>200</v>
      </c>
      <c r="JM20" s="28" t="s">
        <v>200</v>
      </c>
      <c r="JN20" s="28" t="s">
        <v>200</v>
      </c>
      <c r="JO20" s="28" t="s">
        <v>200</v>
      </c>
    </row>
    <row r="21" spans="1:275" ht="17.25" customHeight="1">
      <c r="A21" s="103"/>
      <c r="B21" s="24" t="s">
        <v>88</v>
      </c>
      <c r="C21" s="21" t="s">
        <v>44</v>
      </c>
      <c r="D21" s="28" t="s">
        <v>200</v>
      </c>
      <c r="E21" s="28" t="s">
        <v>200</v>
      </c>
      <c r="F21" s="28" t="s">
        <v>200</v>
      </c>
      <c r="G21" s="28" t="s">
        <v>200</v>
      </c>
      <c r="H21" s="28" t="s">
        <v>148</v>
      </c>
      <c r="I21" s="28" t="s">
        <v>200</v>
      </c>
      <c r="J21" s="28" t="s">
        <v>200</v>
      </c>
      <c r="K21" s="28" t="s">
        <v>110</v>
      </c>
      <c r="L21" s="28" t="s">
        <v>200</v>
      </c>
      <c r="M21" s="28" t="s">
        <v>110</v>
      </c>
      <c r="N21" s="28" t="s">
        <v>110</v>
      </c>
      <c r="O21" s="28" t="s">
        <v>200</v>
      </c>
      <c r="P21" s="28" t="s">
        <v>200</v>
      </c>
      <c r="Q21" s="28" t="s">
        <v>200</v>
      </c>
      <c r="R21" s="28" t="s">
        <v>200</v>
      </c>
      <c r="S21" s="28" t="s">
        <v>200</v>
      </c>
      <c r="T21" s="28" t="s">
        <v>200</v>
      </c>
      <c r="U21" s="28" t="s">
        <v>110</v>
      </c>
      <c r="V21" s="28" t="s">
        <v>110</v>
      </c>
      <c r="W21" s="28" t="s">
        <v>110</v>
      </c>
      <c r="X21" s="28" t="s">
        <v>200</v>
      </c>
      <c r="Y21" s="28" t="s">
        <v>200</v>
      </c>
      <c r="Z21" s="28" t="s">
        <v>200</v>
      </c>
      <c r="AA21" s="28" t="s">
        <v>149</v>
      </c>
      <c r="AB21" s="28" t="s">
        <v>200</v>
      </c>
      <c r="AC21" s="28" t="s">
        <v>200</v>
      </c>
      <c r="AD21" s="28" t="s">
        <v>200</v>
      </c>
      <c r="AE21" s="28">
        <v>599167022</v>
      </c>
      <c r="AF21" s="28">
        <v>53090965</v>
      </c>
      <c r="AG21" s="28" t="s">
        <v>110</v>
      </c>
      <c r="AH21" s="28" t="s">
        <v>149</v>
      </c>
      <c r="AI21" s="28" t="s">
        <v>200</v>
      </c>
      <c r="AJ21" s="28" t="s">
        <v>200</v>
      </c>
      <c r="AK21" s="28" t="s">
        <v>200</v>
      </c>
      <c r="AL21" s="28" t="s">
        <v>200</v>
      </c>
      <c r="AM21" s="28" t="s">
        <v>200</v>
      </c>
      <c r="AN21" s="28" t="s">
        <v>128</v>
      </c>
      <c r="AO21" s="28" t="s">
        <v>200</v>
      </c>
      <c r="AP21" s="28" t="s">
        <v>200</v>
      </c>
      <c r="AQ21" s="28" t="s">
        <v>200</v>
      </c>
      <c r="AR21" s="28" t="s">
        <v>110</v>
      </c>
      <c r="AS21" s="28" t="s">
        <v>200</v>
      </c>
      <c r="AT21" s="28" t="s">
        <v>200</v>
      </c>
      <c r="AU21" s="28" t="s">
        <v>110</v>
      </c>
      <c r="AV21" s="28" t="s">
        <v>200</v>
      </c>
      <c r="AW21" s="28" t="s">
        <v>200</v>
      </c>
      <c r="AX21" s="28" t="s">
        <v>200</v>
      </c>
      <c r="AY21" s="28" t="s">
        <v>128</v>
      </c>
      <c r="AZ21" s="28" t="s">
        <v>200</v>
      </c>
      <c r="BA21" s="28" t="s">
        <v>200</v>
      </c>
      <c r="BB21" s="28" t="s">
        <v>200</v>
      </c>
      <c r="BC21" s="28" t="s">
        <v>200</v>
      </c>
      <c r="BD21" s="28" t="s">
        <v>128</v>
      </c>
      <c r="BE21" s="28" t="s">
        <v>148</v>
      </c>
      <c r="BF21" s="28">
        <v>86304446</v>
      </c>
      <c r="BG21" s="28" t="s">
        <v>110</v>
      </c>
      <c r="BH21" s="28" t="s">
        <v>200</v>
      </c>
      <c r="BI21" s="28" t="s">
        <v>200</v>
      </c>
      <c r="BJ21" s="28" t="s">
        <v>200</v>
      </c>
      <c r="BK21" s="28" t="s">
        <v>200</v>
      </c>
      <c r="BL21" s="28" t="s">
        <v>200</v>
      </c>
      <c r="BM21" s="28" t="s">
        <v>200</v>
      </c>
      <c r="BN21" s="28" t="s">
        <v>200</v>
      </c>
      <c r="BO21" s="28" t="s">
        <v>200</v>
      </c>
      <c r="BP21" s="28" t="s">
        <v>149</v>
      </c>
      <c r="BQ21" s="28" t="s">
        <v>110</v>
      </c>
      <c r="BR21" s="28" t="s">
        <v>128</v>
      </c>
      <c r="BS21" s="28" t="s">
        <v>200</v>
      </c>
      <c r="BT21" s="28" t="s">
        <v>200</v>
      </c>
      <c r="BU21" s="28" t="s">
        <v>148</v>
      </c>
      <c r="BV21" s="28" t="s">
        <v>200</v>
      </c>
      <c r="BW21" s="28" t="s">
        <v>200</v>
      </c>
      <c r="BX21" s="28" t="s">
        <v>200</v>
      </c>
      <c r="BY21" s="28" t="s">
        <v>200</v>
      </c>
      <c r="BZ21" s="28" t="s">
        <v>200</v>
      </c>
      <c r="CA21" s="28" t="s">
        <v>200</v>
      </c>
      <c r="CB21" s="28" t="s">
        <v>200</v>
      </c>
      <c r="CC21" s="28" t="s">
        <v>200</v>
      </c>
      <c r="CD21" s="28" t="s">
        <v>200</v>
      </c>
      <c r="CE21" s="28">
        <v>172867005</v>
      </c>
      <c r="CF21" s="28" t="s">
        <v>200</v>
      </c>
      <c r="CG21" s="28" t="s">
        <v>200</v>
      </c>
      <c r="CH21" s="28" t="s">
        <v>200</v>
      </c>
      <c r="CI21" s="28">
        <v>6482275</v>
      </c>
      <c r="CJ21" s="28" t="s">
        <v>148</v>
      </c>
      <c r="CK21" s="28" t="s">
        <v>200</v>
      </c>
      <c r="CL21" s="28" t="s">
        <v>200</v>
      </c>
      <c r="CM21" s="28" t="s">
        <v>200</v>
      </c>
      <c r="CN21" s="28" t="s">
        <v>200</v>
      </c>
      <c r="CO21" s="28" t="s">
        <v>200</v>
      </c>
      <c r="CP21" s="28" t="s">
        <v>200</v>
      </c>
      <c r="CQ21" s="28" t="s">
        <v>200</v>
      </c>
      <c r="CR21" s="28" t="s">
        <v>110</v>
      </c>
      <c r="CS21" s="28" t="s">
        <v>200</v>
      </c>
      <c r="CT21" s="28" t="s">
        <v>110</v>
      </c>
      <c r="CU21" s="28" t="s">
        <v>200</v>
      </c>
      <c r="CV21" s="28" t="s">
        <v>200</v>
      </c>
      <c r="CW21" s="28" t="s">
        <v>200</v>
      </c>
      <c r="CX21" s="28" t="s">
        <v>200</v>
      </c>
      <c r="CY21" s="28" t="s">
        <v>200</v>
      </c>
      <c r="CZ21" s="28" t="s">
        <v>110</v>
      </c>
      <c r="DA21" s="28" t="s">
        <v>200</v>
      </c>
      <c r="DB21" s="28" t="s">
        <v>149</v>
      </c>
      <c r="DC21" s="28" t="s">
        <v>149</v>
      </c>
      <c r="DD21" s="28" t="s">
        <v>200</v>
      </c>
      <c r="DE21" s="28" t="s">
        <v>200</v>
      </c>
      <c r="DF21" s="28" t="s">
        <v>200</v>
      </c>
      <c r="DG21" s="28" t="s">
        <v>200</v>
      </c>
      <c r="DH21" s="28" t="s">
        <v>200</v>
      </c>
      <c r="DI21" s="28" t="s">
        <v>200</v>
      </c>
      <c r="DJ21" s="28" t="s">
        <v>200</v>
      </c>
      <c r="DK21" s="28" t="s">
        <v>200</v>
      </c>
      <c r="DL21" s="28" t="s">
        <v>200</v>
      </c>
      <c r="DM21" s="28" t="s">
        <v>200</v>
      </c>
      <c r="DN21" s="28" t="s">
        <v>200</v>
      </c>
      <c r="DO21" s="28" t="s">
        <v>200</v>
      </c>
      <c r="DP21" s="28" t="s">
        <v>200</v>
      </c>
      <c r="DQ21" s="28" t="s">
        <v>200</v>
      </c>
      <c r="DR21" s="28" t="s">
        <v>200</v>
      </c>
      <c r="DS21" s="28" t="s">
        <v>200</v>
      </c>
      <c r="DT21" s="28">
        <v>374804189</v>
      </c>
      <c r="DU21" s="28" t="s">
        <v>200</v>
      </c>
      <c r="DV21" s="28" t="s">
        <v>200</v>
      </c>
      <c r="DW21" s="28" t="s">
        <v>200</v>
      </c>
      <c r="DX21" s="28" t="s">
        <v>200</v>
      </c>
      <c r="DY21" s="28" t="s">
        <v>200</v>
      </c>
      <c r="DZ21" s="28" t="s">
        <v>200</v>
      </c>
      <c r="EA21" s="28" t="s">
        <v>200</v>
      </c>
      <c r="EB21" s="28" t="s">
        <v>200</v>
      </c>
      <c r="EC21" s="28" t="s">
        <v>200</v>
      </c>
      <c r="ED21" s="28" t="s">
        <v>200</v>
      </c>
      <c r="EE21" s="28" t="s">
        <v>200</v>
      </c>
      <c r="EF21" s="28">
        <v>179726890</v>
      </c>
      <c r="EG21" s="28" t="s">
        <v>200</v>
      </c>
      <c r="EH21" s="28" t="s">
        <v>200</v>
      </c>
      <c r="EI21" s="28" t="s">
        <v>200</v>
      </c>
      <c r="EJ21" s="28" t="s">
        <v>200</v>
      </c>
      <c r="EK21" s="28" t="s">
        <v>200</v>
      </c>
      <c r="EL21" s="28" t="s">
        <v>200</v>
      </c>
      <c r="EM21" s="28" t="s">
        <v>200</v>
      </c>
      <c r="EN21" s="28" t="s">
        <v>200</v>
      </c>
      <c r="EO21" s="28" t="s">
        <v>200</v>
      </c>
      <c r="EP21" s="28" t="s">
        <v>200</v>
      </c>
      <c r="EQ21" s="28" t="s">
        <v>200</v>
      </c>
      <c r="ER21" s="28" t="s">
        <v>200</v>
      </c>
      <c r="ES21" s="28" t="s">
        <v>200</v>
      </c>
      <c r="ET21" s="28" t="s">
        <v>200</v>
      </c>
      <c r="EU21" s="28" t="s">
        <v>200</v>
      </c>
      <c r="EV21" s="28" t="s">
        <v>200</v>
      </c>
      <c r="EW21" s="28" t="s">
        <v>200</v>
      </c>
      <c r="EX21" s="28" t="s">
        <v>200</v>
      </c>
      <c r="EY21" s="28" t="s">
        <v>200</v>
      </c>
      <c r="EZ21" s="28" t="s">
        <v>200</v>
      </c>
      <c r="FA21" s="28" t="s">
        <v>200</v>
      </c>
      <c r="FB21" s="28" t="s">
        <v>148</v>
      </c>
      <c r="FC21" s="28" t="s">
        <v>200</v>
      </c>
      <c r="FD21" s="28">
        <v>1322720948</v>
      </c>
      <c r="FE21" s="28" t="s">
        <v>200</v>
      </c>
      <c r="FF21" s="28" t="s">
        <v>200</v>
      </c>
      <c r="FG21" s="28" t="s">
        <v>200</v>
      </c>
      <c r="FH21" s="28" t="s">
        <v>110</v>
      </c>
      <c r="FI21" s="28" t="s">
        <v>200</v>
      </c>
      <c r="FJ21" s="28" t="s">
        <v>110</v>
      </c>
      <c r="FK21" s="28" t="s">
        <v>200</v>
      </c>
      <c r="FL21" s="28" t="s">
        <v>200</v>
      </c>
      <c r="FM21" s="28" t="s">
        <v>148</v>
      </c>
      <c r="FN21" s="28" t="s">
        <v>200</v>
      </c>
      <c r="FO21" s="28" t="s">
        <v>200</v>
      </c>
      <c r="FP21" s="28" t="s">
        <v>110</v>
      </c>
      <c r="FQ21" s="28" t="s">
        <v>149</v>
      </c>
      <c r="FR21" s="28" t="s">
        <v>149</v>
      </c>
      <c r="FS21" s="28" t="s">
        <v>200</v>
      </c>
      <c r="FT21" s="28" t="s">
        <v>148</v>
      </c>
      <c r="FU21" s="28" t="s">
        <v>200</v>
      </c>
      <c r="FV21" s="28" t="s">
        <v>200</v>
      </c>
      <c r="FW21" s="28" t="s">
        <v>200</v>
      </c>
      <c r="FX21" s="28" t="s">
        <v>149</v>
      </c>
      <c r="FY21" s="28" t="s">
        <v>149</v>
      </c>
      <c r="FZ21" s="28" t="s">
        <v>200</v>
      </c>
      <c r="GA21" s="28" t="s">
        <v>128</v>
      </c>
      <c r="GB21" s="28" t="s">
        <v>149</v>
      </c>
      <c r="GC21" s="28" t="s">
        <v>149</v>
      </c>
      <c r="GD21" s="28" t="s">
        <v>200</v>
      </c>
      <c r="GE21" s="28" t="s">
        <v>110</v>
      </c>
      <c r="GF21" s="28" t="s">
        <v>110</v>
      </c>
      <c r="GG21" s="28" t="s">
        <v>200</v>
      </c>
      <c r="GH21" s="28" t="s">
        <v>200</v>
      </c>
      <c r="GI21" s="28" t="s">
        <v>110</v>
      </c>
      <c r="GJ21" s="28" t="s">
        <v>200</v>
      </c>
      <c r="GK21" s="28" t="s">
        <v>110</v>
      </c>
      <c r="GL21" s="28" t="s">
        <v>200</v>
      </c>
      <c r="GM21" s="28" t="s">
        <v>110</v>
      </c>
      <c r="GN21" s="28" t="s">
        <v>200</v>
      </c>
      <c r="GO21" s="28" t="s">
        <v>200</v>
      </c>
      <c r="GP21" s="28" t="s">
        <v>110</v>
      </c>
      <c r="GQ21" s="28">
        <v>92179479</v>
      </c>
      <c r="GR21" s="28" t="s">
        <v>200</v>
      </c>
      <c r="GS21" s="28" t="s">
        <v>200</v>
      </c>
      <c r="GT21" s="28" t="s">
        <v>200</v>
      </c>
      <c r="GU21" s="28" t="s">
        <v>200</v>
      </c>
      <c r="GV21" s="28" t="s">
        <v>200</v>
      </c>
      <c r="GW21" s="28" t="s">
        <v>200</v>
      </c>
      <c r="GX21" s="28">
        <v>126678249</v>
      </c>
      <c r="GY21" s="28" t="s">
        <v>200</v>
      </c>
      <c r="GZ21" s="28" t="s">
        <v>200</v>
      </c>
      <c r="HA21" s="28" t="s">
        <v>200</v>
      </c>
      <c r="HB21" s="28" t="s">
        <v>200</v>
      </c>
      <c r="HC21" s="28" t="s">
        <v>200</v>
      </c>
      <c r="HD21" s="28" t="s">
        <v>200</v>
      </c>
      <c r="HE21" s="28" t="s">
        <v>200</v>
      </c>
      <c r="HF21" s="28" t="s">
        <v>200</v>
      </c>
      <c r="HG21" s="28" t="s">
        <v>200</v>
      </c>
      <c r="HH21" s="28" t="s">
        <v>200</v>
      </c>
      <c r="HI21" s="28" t="s">
        <v>148</v>
      </c>
      <c r="HJ21" s="28" t="s">
        <v>200</v>
      </c>
      <c r="HK21" s="28" t="s">
        <v>200</v>
      </c>
      <c r="HL21" s="28" t="s">
        <v>200</v>
      </c>
      <c r="HM21" s="28" t="s">
        <v>200</v>
      </c>
      <c r="HN21" s="28" t="s">
        <v>200</v>
      </c>
      <c r="HO21" s="28" t="s">
        <v>200</v>
      </c>
      <c r="HP21" s="28" t="s">
        <v>200</v>
      </c>
      <c r="HQ21" s="28" t="s">
        <v>200</v>
      </c>
      <c r="HR21" s="28" t="s">
        <v>200</v>
      </c>
      <c r="HS21" s="28" t="s">
        <v>200</v>
      </c>
      <c r="HT21" s="28">
        <v>3168922</v>
      </c>
      <c r="HU21" s="28" t="s">
        <v>200</v>
      </c>
      <c r="HV21" s="28" t="s">
        <v>200</v>
      </c>
      <c r="HW21" s="28" t="s">
        <v>200</v>
      </c>
      <c r="HX21" s="28" t="s">
        <v>110</v>
      </c>
      <c r="HY21" s="28" t="s">
        <v>200</v>
      </c>
      <c r="HZ21" s="28" t="s">
        <v>188</v>
      </c>
      <c r="IA21" s="28" t="s">
        <v>200</v>
      </c>
      <c r="IB21" s="28" t="s">
        <v>200</v>
      </c>
      <c r="IC21" s="28" t="s">
        <v>200</v>
      </c>
      <c r="ID21" s="28" t="s">
        <v>200</v>
      </c>
      <c r="IE21" s="28" t="s">
        <v>200</v>
      </c>
      <c r="IF21" s="28" t="s">
        <v>110</v>
      </c>
      <c r="IG21" s="28" t="s">
        <v>200</v>
      </c>
      <c r="IH21" s="28" t="s">
        <v>200</v>
      </c>
      <c r="II21" s="28">
        <v>0</v>
      </c>
      <c r="IJ21" s="28" t="s">
        <v>200</v>
      </c>
      <c r="IK21" s="28" t="s">
        <v>200</v>
      </c>
      <c r="IL21" s="28" t="s">
        <v>200</v>
      </c>
      <c r="IM21" s="28" t="s">
        <v>200</v>
      </c>
      <c r="IN21" s="28" t="s">
        <v>200</v>
      </c>
      <c r="IO21" s="28" t="s">
        <v>200</v>
      </c>
      <c r="IP21" s="28" t="s">
        <v>200</v>
      </c>
      <c r="IQ21" s="28" t="s">
        <v>200</v>
      </c>
      <c r="IR21" s="28" t="s">
        <v>200</v>
      </c>
      <c r="IS21" s="28" t="s">
        <v>200</v>
      </c>
      <c r="IT21" s="28" t="s">
        <v>200</v>
      </c>
      <c r="IU21" s="28" t="s">
        <v>200</v>
      </c>
      <c r="IV21" s="28" t="s">
        <v>200</v>
      </c>
      <c r="IW21" s="28" t="s">
        <v>200</v>
      </c>
      <c r="IX21" s="28" t="s">
        <v>200</v>
      </c>
      <c r="IY21" s="28" t="s">
        <v>200</v>
      </c>
      <c r="IZ21" s="28" t="s">
        <v>149</v>
      </c>
      <c r="JA21" s="28" t="s">
        <v>200</v>
      </c>
      <c r="JB21" s="28" t="s">
        <v>200</v>
      </c>
      <c r="JC21" s="28">
        <v>27980283</v>
      </c>
      <c r="JD21" s="28" t="s">
        <v>200</v>
      </c>
      <c r="JE21" s="28" t="s">
        <v>200</v>
      </c>
      <c r="JF21" s="28" t="s">
        <v>200</v>
      </c>
      <c r="JG21" s="28" t="s">
        <v>200</v>
      </c>
      <c r="JH21" s="28" t="s">
        <v>200</v>
      </c>
      <c r="JI21" s="28" t="s">
        <v>200</v>
      </c>
      <c r="JJ21" s="28">
        <v>99117</v>
      </c>
      <c r="JK21" s="28" t="s">
        <v>200</v>
      </c>
      <c r="JL21" s="28" t="s">
        <v>200</v>
      </c>
      <c r="JM21" s="28" t="s">
        <v>200</v>
      </c>
      <c r="JN21" s="28" t="s">
        <v>200</v>
      </c>
      <c r="JO21" s="28" t="s">
        <v>200</v>
      </c>
    </row>
    <row r="22" spans="1:275" ht="17.25" customHeight="1">
      <c r="A22" s="103"/>
      <c r="B22" s="24" t="s">
        <v>89</v>
      </c>
      <c r="C22" s="21" t="s">
        <v>90</v>
      </c>
      <c r="D22" s="28" t="s">
        <v>200</v>
      </c>
      <c r="E22" s="28" t="s">
        <v>200</v>
      </c>
      <c r="F22" s="28" t="s">
        <v>200</v>
      </c>
      <c r="G22" s="28" t="s">
        <v>200</v>
      </c>
      <c r="H22" s="28" t="s">
        <v>148</v>
      </c>
      <c r="I22" s="28" t="s">
        <v>200</v>
      </c>
      <c r="J22" s="28" t="s">
        <v>200</v>
      </c>
      <c r="K22" s="28" t="s">
        <v>110</v>
      </c>
      <c r="L22" s="28" t="s">
        <v>200</v>
      </c>
      <c r="M22" s="28" t="s">
        <v>110</v>
      </c>
      <c r="N22" s="28" t="s">
        <v>110</v>
      </c>
      <c r="O22" s="28" t="s">
        <v>200</v>
      </c>
      <c r="P22" s="28" t="s">
        <v>200</v>
      </c>
      <c r="Q22" s="28" t="s">
        <v>200</v>
      </c>
      <c r="R22" s="28" t="s">
        <v>200</v>
      </c>
      <c r="S22" s="28" t="s">
        <v>200</v>
      </c>
      <c r="T22" s="28" t="s">
        <v>200</v>
      </c>
      <c r="U22" s="28" t="s">
        <v>110</v>
      </c>
      <c r="V22" s="28" t="s">
        <v>110</v>
      </c>
      <c r="W22" s="28" t="s">
        <v>110</v>
      </c>
      <c r="X22" s="28" t="s">
        <v>200</v>
      </c>
      <c r="Y22" s="28" t="s">
        <v>200</v>
      </c>
      <c r="Z22" s="28" t="s">
        <v>200</v>
      </c>
      <c r="AA22" s="28" t="s">
        <v>149</v>
      </c>
      <c r="AB22" s="28" t="s">
        <v>200</v>
      </c>
      <c r="AC22" s="28" t="s">
        <v>200</v>
      </c>
      <c r="AD22" s="28" t="s">
        <v>200</v>
      </c>
      <c r="AE22" s="28">
        <v>0</v>
      </c>
      <c r="AF22" s="28" t="s">
        <v>200</v>
      </c>
      <c r="AG22" s="28" t="s">
        <v>110</v>
      </c>
      <c r="AH22" s="28" t="s">
        <v>149</v>
      </c>
      <c r="AI22" s="28">
        <v>61798112</v>
      </c>
      <c r="AJ22" s="28" t="s">
        <v>200</v>
      </c>
      <c r="AK22" s="28" t="s">
        <v>200</v>
      </c>
      <c r="AL22" s="28" t="s">
        <v>200</v>
      </c>
      <c r="AM22" s="28" t="s">
        <v>200</v>
      </c>
      <c r="AN22" s="28" t="s">
        <v>128</v>
      </c>
      <c r="AO22" s="28" t="s">
        <v>200</v>
      </c>
      <c r="AP22" s="28" t="s">
        <v>200</v>
      </c>
      <c r="AQ22" s="28" t="s">
        <v>200</v>
      </c>
      <c r="AR22" s="28" t="s">
        <v>110</v>
      </c>
      <c r="AS22" s="28" t="s">
        <v>200</v>
      </c>
      <c r="AT22" s="28" t="s">
        <v>200</v>
      </c>
      <c r="AU22" s="28" t="s">
        <v>110</v>
      </c>
      <c r="AV22" s="28" t="s">
        <v>200</v>
      </c>
      <c r="AW22" s="28" t="s">
        <v>200</v>
      </c>
      <c r="AX22" s="28" t="s">
        <v>200</v>
      </c>
      <c r="AY22" s="28" t="s">
        <v>128</v>
      </c>
      <c r="AZ22" s="28">
        <v>-1735007</v>
      </c>
      <c r="BA22" s="28" t="s">
        <v>200</v>
      </c>
      <c r="BB22" s="28" t="s">
        <v>200</v>
      </c>
      <c r="BC22" s="28" t="s">
        <v>200</v>
      </c>
      <c r="BD22" s="28" t="s">
        <v>128</v>
      </c>
      <c r="BE22" s="28" t="s">
        <v>148</v>
      </c>
      <c r="BF22" s="28">
        <v>0</v>
      </c>
      <c r="BG22" s="28" t="s">
        <v>110</v>
      </c>
      <c r="BH22" s="28" t="s">
        <v>200</v>
      </c>
      <c r="BI22" s="28" t="s">
        <v>200</v>
      </c>
      <c r="BJ22" s="28" t="s">
        <v>200</v>
      </c>
      <c r="BK22" s="28" t="s">
        <v>200</v>
      </c>
      <c r="BL22" s="28">
        <v>22122900</v>
      </c>
      <c r="BM22" s="28" t="s">
        <v>200</v>
      </c>
      <c r="BN22" s="28" t="s">
        <v>200</v>
      </c>
      <c r="BO22" s="28" t="s">
        <v>200</v>
      </c>
      <c r="BP22" s="28" t="s">
        <v>149</v>
      </c>
      <c r="BQ22" s="28" t="s">
        <v>110</v>
      </c>
      <c r="BR22" s="28" t="s">
        <v>128</v>
      </c>
      <c r="BS22" s="28">
        <v>251061053</v>
      </c>
      <c r="BT22" s="28" t="s">
        <v>200</v>
      </c>
      <c r="BU22" s="28" t="s">
        <v>148</v>
      </c>
      <c r="BV22" s="28">
        <v>26533838</v>
      </c>
      <c r="BW22" s="28" t="s">
        <v>200</v>
      </c>
      <c r="BX22" s="28" t="s">
        <v>200</v>
      </c>
      <c r="BY22" s="28" t="s">
        <v>200</v>
      </c>
      <c r="BZ22" s="28" t="s">
        <v>200</v>
      </c>
      <c r="CA22" s="28" t="s">
        <v>200</v>
      </c>
      <c r="CB22" s="28" t="s">
        <v>200</v>
      </c>
      <c r="CC22" s="28">
        <v>103205032</v>
      </c>
      <c r="CD22" s="28" t="s">
        <v>200</v>
      </c>
      <c r="CE22" s="28" t="s">
        <v>200</v>
      </c>
      <c r="CF22" s="28" t="s">
        <v>200</v>
      </c>
      <c r="CG22" s="28" t="s">
        <v>200</v>
      </c>
      <c r="CH22" s="28" t="s">
        <v>200</v>
      </c>
      <c r="CI22" s="28" t="s">
        <v>200</v>
      </c>
      <c r="CJ22" s="28" t="s">
        <v>148</v>
      </c>
      <c r="CK22" s="28" t="s">
        <v>200</v>
      </c>
      <c r="CL22" s="28" t="s">
        <v>200</v>
      </c>
      <c r="CM22" s="28" t="s">
        <v>200</v>
      </c>
      <c r="CN22" s="28" t="s">
        <v>200</v>
      </c>
      <c r="CO22" s="28" t="s">
        <v>200</v>
      </c>
      <c r="CP22" s="28" t="s">
        <v>200</v>
      </c>
      <c r="CQ22" s="28" t="s">
        <v>200</v>
      </c>
      <c r="CR22" s="28" t="s">
        <v>110</v>
      </c>
      <c r="CS22" s="28" t="s">
        <v>200</v>
      </c>
      <c r="CT22" s="28" t="s">
        <v>110</v>
      </c>
      <c r="CU22" s="28" t="s">
        <v>200</v>
      </c>
      <c r="CV22" s="28" t="s">
        <v>200</v>
      </c>
      <c r="CW22" s="28" t="s">
        <v>200</v>
      </c>
      <c r="CX22" s="28" t="s">
        <v>200</v>
      </c>
      <c r="CY22" s="28" t="s">
        <v>200</v>
      </c>
      <c r="CZ22" s="28" t="s">
        <v>110</v>
      </c>
      <c r="DA22" s="28" t="s">
        <v>200</v>
      </c>
      <c r="DB22" s="28" t="s">
        <v>149</v>
      </c>
      <c r="DC22" s="28" t="s">
        <v>149</v>
      </c>
      <c r="DD22" s="28" t="s">
        <v>200</v>
      </c>
      <c r="DE22" s="28" t="s">
        <v>200</v>
      </c>
      <c r="DF22" s="28" t="s">
        <v>200</v>
      </c>
      <c r="DG22" s="28" t="s">
        <v>200</v>
      </c>
      <c r="DH22" s="28" t="s">
        <v>200</v>
      </c>
      <c r="DI22" s="28" t="s">
        <v>200</v>
      </c>
      <c r="DJ22" s="28" t="s">
        <v>200</v>
      </c>
      <c r="DK22" s="28" t="s">
        <v>200</v>
      </c>
      <c r="DL22" s="28" t="s">
        <v>200</v>
      </c>
      <c r="DM22" s="28" t="s">
        <v>200</v>
      </c>
      <c r="DN22" s="28" t="s">
        <v>200</v>
      </c>
      <c r="DO22" s="28" t="s">
        <v>200</v>
      </c>
      <c r="DP22" s="28" t="s">
        <v>200</v>
      </c>
      <c r="DQ22" s="28" t="s">
        <v>200</v>
      </c>
      <c r="DR22" s="28" t="s">
        <v>200</v>
      </c>
      <c r="DS22" s="28" t="s">
        <v>200</v>
      </c>
      <c r="DT22" s="28" t="s">
        <v>200</v>
      </c>
      <c r="DU22" s="28" t="s">
        <v>200</v>
      </c>
      <c r="DV22" s="28" t="s">
        <v>200</v>
      </c>
      <c r="DW22" s="28" t="s">
        <v>200</v>
      </c>
      <c r="DX22" s="28" t="s">
        <v>200</v>
      </c>
      <c r="DY22" s="28" t="s">
        <v>200</v>
      </c>
      <c r="DZ22" s="28" t="s">
        <v>200</v>
      </c>
      <c r="EA22" s="28" t="s">
        <v>200</v>
      </c>
      <c r="EB22" s="28" t="s">
        <v>200</v>
      </c>
      <c r="EC22" s="28" t="s">
        <v>200</v>
      </c>
      <c r="ED22" s="28" t="s">
        <v>200</v>
      </c>
      <c r="EE22" s="28" t="s">
        <v>200</v>
      </c>
      <c r="EF22" s="28" t="s">
        <v>200</v>
      </c>
      <c r="EG22" s="28" t="s">
        <v>200</v>
      </c>
      <c r="EH22" s="28" t="s">
        <v>200</v>
      </c>
      <c r="EI22" s="28" t="s">
        <v>200</v>
      </c>
      <c r="EJ22" s="28" t="s">
        <v>200</v>
      </c>
      <c r="EK22" s="28" t="s">
        <v>200</v>
      </c>
      <c r="EL22" s="28">
        <v>938719</v>
      </c>
      <c r="EM22" s="28" t="s">
        <v>200</v>
      </c>
      <c r="EN22" s="28">
        <v>139582326</v>
      </c>
      <c r="EO22" s="28" t="s">
        <v>200</v>
      </c>
      <c r="EP22" s="28" t="s">
        <v>200</v>
      </c>
      <c r="EQ22" s="28" t="s">
        <v>200</v>
      </c>
      <c r="ER22" s="28" t="s">
        <v>200</v>
      </c>
      <c r="ES22" s="28" t="s">
        <v>200</v>
      </c>
      <c r="ET22" s="28" t="s">
        <v>200</v>
      </c>
      <c r="EU22" s="28" t="s">
        <v>200</v>
      </c>
      <c r="EV22" s="28" t="s">
        <v>200</v>
      </c>
      <c r="EW22" s="28" t="s">
        <v>200</v>
      </c>
      <c r="EX22" s="28" t="s">
        <v>200</v>
      </c>
      <c r="EY22" s="28" t="s">
        <v>200</v>
      </c>
      <c r="EZ22" s="28" t="s">
        <v>200</v>
      </c>
      <c r="FA22" s="28" t="s">
        <v>200</v>
      </c>
      <c r="FB22" s="28" t="s">
        <v>148</v>
      </c>
      <c r="FC22" s="28" t="s">
        <v>200</v>
      </c>
      <c r="FD22" s="28" t="s">
        <v>200</v>
      </c>
      <c r="FE22" s="28">
        <v>184717164</v>
      </c>
      <c r="FF22" s="28" t="s">
        <v>200</v>
      </c>
      <c r="FG22" s="28" t="s">
        <v>200</v>
      </c>
      <c r="FH22" s="28" t="s">
        <v>110</v>
      </c>
      <c r="FI22" s="28" t="s">
        <v>200</v>
      </c>
      <c r="FJ22" s="28" t="s">
        <v>110</v>
      </c>
      <c r="FK22" s="28" t="s">
        <v>200</v>
      </c>
      <c r="FL22" s="28" t="s">
        <v>200</v>
      </c>
      <c r="FM22" s="28" t="s">
        <v>148</v>
      </c>
      <c r="FN22" s="28" t="s">
        <v>200</v>
      </c>
      <c r="FO22" s="28">
        <v>30927207</v>
      </c>
      <c r="FP22" s="28" t="s">
        <v>110</v>
      </c>
      <c r="FQ22" s="28" t="s">
        <v>149</v>
      </c>
      <c r="FR22" s="28" t="s">
        <v>149</v>
      </c>
      <c r="FS22" s="28" t="s">
        <v>200</v>
      </c>
      <c r="FT22" s="28" t="s">
        <v>148</v>
      </c>
      <c r="FU22" s="28">
        <v>10855512</v>
      </c>
      <c r="FV22" s="28" t="s">
        <v>200</v>
      </c>
      <c r="FW22" s="28" t="s">
        <v>200</v>
      </c>
      <c r="FX22" s="28" t="s">
        <v>149</v>
      </c>
      <c r="FY22" s="28" t="s">
        <v>149</v>
      </c>
      <c r="FZ22" s="28" t="s">
        <v>200</v>
      </c>
      <c r="GA22" s="28" t="s">
        <v>128</v>
      </c>
      <c r="GB22" s="28" t="s">
        <v>149</v>
      </c>
      <c r="GC22" s="28" t="s">
        <v>149</v>
      </c>
      <c r="GD22" s="28" t="s">
        <v>200</v>
      </c>
      <c r="GE22" s="28" t="s">
        <v>110</v>
      </c>
      <c r="GF22" s="28" t="s">
        <v>110</v>
      </c>
      <c r="GG22" s="28">
        <v>239477783</v>
      </c>
      <c r="GH22" s="28">
        <v>619015366</v>
      </c>
      <c r="GI22" s="28" t="s">
        <v>110</v>
      </c>
      <c r="GJ22" s="28" t="s">
        <v>200</v>
      </c>
      <c r="GK22" s="28" t="s">
        <v>110</v>
      </c>
      <c r="GL22" s="28">
        <v>206683966</v>
      </c>
      <c r="GM22" s="28" t="s">
        <v>110</v>
      </c>
      <c r="GN22" s="28" t="s">
        <v>200</v>
      </c>
      <c r="GO22" s="28" t="s">
        <v>200</v>
      </c>
      <c r="GP22" s="28" t="s">
        <v>110</v>
      </c>
      <c r="GQ22" s="28" t="s">
        <v>200</v>
      </c>
      <c r="GR22" s="28" t="s">
        <v>200</v>
      </c>
      <c r="GS22" s="28" t="s">
        <v>200</v>
      </c>
      <c r="GT22" s="28" t="s">
        <v>200</v>
      </c>
      <c r="GU22" s="28" t="s">
        <v>200</v>
      </c>
      <c r="GV22" s="28" t="s">
        <v>200</v>
      </c>
      <c r="GW22" s="28" t="s">
        <v>200</v>
      </c>
      <c r="GX22" s="28" t="s">
        <v>200</v>
      </c>
      <c r="GY22" s="28" t="s">
        <v>200</v>
      </c>
      <c r="GZ22" s="28" t="s">
        <v>200</v>
      </c>
      <c r="HA22" s="28" t="s">
        <v>200</v>
      </c>
      <c r="HB22" s="28" t="s">
        <v>200</v>
      </c>
      <c r="HC22" s="28" t="s">
        <v>200</v>
      </c>
      <c r="HD22" s="28" t="s">
        <v>200</v>
      </c>
      <c r="HE22" s="28" t="s">
        <v>200</v>
      </c>
      <c r="HF22" s="28" t="s">
        <v>200</v>
      </c>
      <c r="HG22" s="28" t="s">
        <v>200</v>
      </c>
      <c r="HH22" s="28" t="s">
        <v>200</v>
      </c>
      <c r="HI22" s="28" t="s">
        <v>148</v>
      </c>
      <c r="HJ22" s="28" t="s">
        <v>200</v>
      </c>
      <c r="HK22" s="28" t="s">
        <v>200</v>
      </c>
      <c r="HL22" s="28" t="s">
        <v>200</v>
      </c>
      <c r="HM22" s="28" t="s">
        <v>200</v>
      </c>
      <c r="HN22" s="28" t="s">
        <v>200</v>
      </c>
      <c r="HO22" s="28" t="s">
        <v>200</v>
      </c>
      <c r="HP22" s="28" t="s">
        <v>200</v>
      </c>
      <c r="HQ22" s="28" t="s">
        <v>200</v>
      </c>
      <c r="HR22" s="28" t="s">
        <v>200</v>
      </c>
      <c r="HS22" s="28" t="s">
        <v>200</v>
      </c>
      <c r="HT22" s="28">
        <v>466234</v>
      </c>
      <c r="HU22" s="28" t="s">
        <v>200</v>
      </c>
      <c r="HV22" s="28" t="s">
        <v>200</v>
      </c>
      <c r="HW22" s="28" t="s">
        <v>200</v>
      </c>
      <c r="HX22" s="28" t="s">
        <v>110</v>
      </c>
      <c r="HY22" s="28" t="s">
        <v>200</v>
      </c>
      <c r="HZ22" s="28" t="s">
        <v>188</v>
      </c>
      <c r="IA22" s="28">
        <v>192079604</v>
      </c>
      <c r="IB22" s="28" t="s">
        <v>200</v>
      </c>
      <c r="IC22" s="28" t="s">
        <v>200</v>
      </c>
      <c r="ID22" s="28" t="s">
        <v>200</v>
      </c>
      <c r="IE22" s="28" t="s">
        <v>200</v>
      </c>
      <c r="IF22" s="28" t="s">
        <v>110</v>
      </c>
      <c r="IG22" s="28" t="s">
        <v>200</v>
      </c>
      <c r="IH22" s="28" t="s">
        <v>200</v>
      </c>
      <c r="II22" s="28" t="s">
        <v>200</v>
      </c>
      <c r="IJ22" s="28" t="s">
        <v>200</v>
      </c>
      <c r="IK22" s="28" t="s">
        <v>200</v>
      </c>
      <c r="IL22" s="28" t="s">
        <v>200</v>
      </c>
      <c r="IM22" s="28" t="s">
        <v>200</v>
      </c>
      <c r="IN22" s="28" t="s">
        <v>200</v>
      </c>
      <c r="IO22" s="28">
        <v>33660512</v>
      </c>
      <c r="IP22" s="28">
        <v>91278160</v>
      </c>
      <c r="IQ22" s="28" t="s">
        <v>200</v>
      </c>
      <c r="IR22" s="28" t="s">
        <v>200</v>
      </c>
      <c r="IS22" s="28" t="s">
        <v>200</v>
      </c>
      <c r="IT22" s="28">
        <v>1029289460</v>
      </c>
      <c r="IU22" s="28" t="s">
        <v>200</v>
      </c>
      <c r="IV22" s="28" t="s">
        <v>200</v>
      </c>
      <c r="IW22" s="28" t="s">
        <v>200</v>
      </c>
      <c r="IX22" s="28" t="s">
        <v>200</v>
      </c>
      <c r="IY22" s="28" t="s">
        <v>200</v>
      </c>
      <c r="IZ22" s="28" t="s">
        <v>149</v>
      </c>
      <c r="JA22" s="28" t="s">
        <v>200</v>
      </c>
      <c r="JB22" s="28">
        <v>239840910</v>
      </c>
      <c r="JC22" s="28">
        <v>74898</v>
      </c>
      <c r="JD22" s="28" t="s">
        <v>200</v>
      </c>
      <c r="JE22" s="28">
        <v>7887621</v>
      </c>
      <c r="JF22" s="28" t="s">
        <v>200</v>
      </c>
      <c r="JG22" s="28" t="s">
        <v>200</v>
      </c>
      <c r="JH22" s="28" t="s">
        <v>200</v>
      </c>
      <c r="JI22" s="28" t="s">
        <v>200</v>
      </c>
      <c r="JJ22" s="28" t="s">
        <v>200</v>
      </c>
      <c r="JK22" s="28" t="s">
        <v>200</v>
      </c>
      <c r="JL22" s="28" t="s">
        <v>200</v>
      </c>
      <c r="JM22" s="28" t="s">
        <v>200</v>
      </c>
      <c r="JN22" s="28" t="s">
        <v>200</v>
      </c>
      <c r="JO22" s="28" t="s">
        <v>200</v>
      </c>
    </row>
    <row r="23" spans="1:275" ht="17.25" customHeight="1">
      <c r="A23" s="103"/>
      <c r="B23" s="24" t="s">
        <v>91</v>
      </c>
      <c r="C23" s="21" t="s">
        <v>92</v>
      </c>
      <c r="D23" s="28" t="s">
        <v>200</v>
      </c>
      <c r="E23" s="28" t="s">
        <v>200</v>
      </c>
      <c r="F23" s="28" t="s">
        <v>200</v>
      </c>
      <c r="G23" s="28" t="s">
        <v>200</v>
      </c>
      <c r="H23" s="28" t="s">
        <v>148</v>
      </c>
      <c r="I23" s="28" t="s">
        <v>200</v>
      </c>
      <c r="J23" s="28" t="s">
        <v>200</v>
      </c>
      <c r="K23" s="28" t="s">
        <v>110</v>
      </c>
      <c r="L23" s="28" t="s">
        <v>200</v>
      </c>
      <c r="M23" s="28" t="s">
        <v>110</v>
      </c>
      <c r="N23" s="28" t="s">
        <v>110</v>
      </c>
      <c r="O23" s="28" t="s">
        <v>200</v>
      </c>
      <c r="P23" s="28" t="s">
        <v>200</v>
      </c>
      <c r="Q23" s="28" t="s">
        <v>200</v>
      </c>
      <c r="R23" s="28" t="s">
        <v>200</v>
      </c>
      <c r="S23" s="28" t="s">
        <v>200</v>
      </c>
      <c r="T23" s="28" t="s">
        <v>200</v>
      </c>
      <c r="U23" s="28" t="s">
        <v>110</v>
      </c>
      <c r="V23" s="28" t="s">
        <v>110</v>
      </c>
      <c r="W23" s="28" t="s">
        <v>110</v>
      </c>
      <c r="X23" s="28" t="s">
        <v>200</v>
      </c>
      <c r="Y23" s="28" t="s">
        <v>200</v>
      </c>
      <c r="Z23" s="28" t="s">
        <v>200</v>
      </c>
      <c r="AA23" s="28" t="s">
        <v>149</v>
      </c>
      <c r="AB23" s="28" t="s">
        <v>200</v>
      </c>
      <c r="AC23" s="28" t="s">
        <v>200</v>
      </c>
      <c r="AD23" s="28" t="s">
        <v>200</v>
      </c>
      <c r="AE23" s="28" t="s">
        <v>200</v>
      </c>
      <c r="AF23" s="28" t="s">
        <v>200</v>
      </c>
      <c r="AG23" s="28" t="s">
        <v>110</v>
      </c>
      <c r="AH23" s="28" t="s">
        <v>149</v>
      </c>
      <c r="AI23" s="28">
        <v>169259262</v>
      </c>
      <c r="AJ23" s="28" t="s">
        <v>200</v>
      </c>
      <c r="AK23" s="28" t="s">
        <v>200</v>
      </c>
      <c r="AL23" s="28" t="s">
        <v>200</v>
      </c>
      <c r="AM23" s="28" t="s">
        <v>200</v>
      </c>
      <c r="AN23" s="28" t="s">
        <v>128</v>
      </c>
      <c r="AO23" s="28" t="s">
        <v>200</v>
      </c>
      <c r="AP23" s="28" t="s">
        <v>200</v>
      </c>
      <c r="AQ23" s="28" t="s">
        <v>200</v>
      </c>
      <c r="AR23" s="28" t="s">
        <v>110</v>
      </c>
      <c r="AS23" s="28" t="s">
        <v>200</v>
      </c>
      <c r="AT23" s="28" t="s">
        <v>200</v>
      </c>
      <c r="AU23" s="28" t="s">
        <v>110</v>
      </c>
      <c r="AV23" s="28" t="s">
        <v>200</v>
      </c>
      <c r="AW23" s="28" t="s">
        <v>200</v>
      </c>
      <c r="AX23" s="28" t="s">
        <v>200</v>
      </c>
      <c r="AY23" s="28" t="s">
        <v>128</v>
      </c>
      <c r="AZ23" s="28" t="s">
        <v>200</v>
      </c>
      <c r="BA23" s="28" t="s">
        <v>200</v>
      </c>
      <c r="BB23" s="28" t="s">
        <v>200</v>
      </c>
      <c r="BC23" s="28" t="s">
        <v>200</v>
      </c>
      <c r="BD23" s="28" t="s">
        <v>128</v>
      </c>
      <c r="BE23" s="28" t="s">
        <v>148</v>
      </c>
      <c r="BF23" s="28" t="s">
        <v>200</v>
      </c>
      <c r="BG23" s="28" t="s">
        <v>110</v>
      </c>
      <c r="BH23" s="28" t="s">
        <v>200</v>
      </c>
      <c r="BI23" s="28" t="s">
        <v>200</v>
      </c>
      <c r="BJ23" s="28" t="s">
        <v>200</v>
      </c>
      <c r="BK23" s="28" t="s">
        <v>200</v>
      </c>
      <c r="BL23" s="28" t="s">
        <v>200</v>
      </c>
      <c r="BM23" s="28" t="s">
        <v>200</v>
      </c>
      <c r="BN23" s="28" t="s">
        <v>200</v>
      </c>
      <c r="BO23" s="28" t="s">
        <v>200</v>
      </c>
      <c r="BP23" s="28" t="s">
        <v>149</v>
      </c>
      <c r="BQ23" s="28" t="s">
        <v>110</v>
      </c>
      <c r="BR23" s="28" t="s">
        <v>128</v>
      </c>
      <c r="BS23" s="28" t="s">
        <v>200</v>
      </c>
      <c r="BT23" s="28" t="s">
        <v>200</v>
      </c>
      <c r="BU23" s="28" t="s">
        <v>148</v>
      </c>
      <c r="BV23" s="28" t="s">
        <v>200</v>
      </c>
      <c r="BW23" s="28" t="s">
        <v>200</v>
      </c>
      <c r="BX23" s="28" t="s">
        <v>200</v>
      </c>
      <c r="BY23" s="28" t="s">
        <v>200</v>
      </c>
      <c r="BZ23" s="28" t="s">
        <v>200</v>
      </c>
      <c r="CA23" s="28" t="s">
        <v>200</v>
      </c>
      <c r="CB23" s="28" t="s">
        <v>200</v>
      </c>
      <c r="CC23" s="28" t="s">
        <v>200</v>
      </c>
      <c r="CD23" s="28" t="s">
        <v>200</v>
      </c>
      <c r="CE23" s="28" t="s">
        <v>200</v>
      </c>
      <c r="CF23" s="28" t="s">
        <v>200</v>
      </c>
      <c r="CG23" s="28" t="s">
        <v>200</v>
      </c>
      <c r="CH23" s="28" t="s">
        <v>200</v>
      </c>
      <c r="CI23" s="28" t="s">
        <v>200</v>
      </c>
      <c r="CJ23" s="28" t="s">
        <v>148</v>
      </c>
      <c r="CK23" s="28" t="s">
        <v>200</v>
      </c>
      <c r="CL23" s="28" t="s">
        <v>200</v>
      </c>
      <c r="CM23" s="28" t="s">
        <v>200</v>
      </c>
      <c r="CN23" s="28" t="s">
        <v>200</v>
      </c>
      <c r="CO23" s="28" t="s">
        <v>200</v>
      </c>
      <c r="CP23" s="28" t="s">
        <v>200</v>
      </c>
      <c r="CQ23" s="28" t="s">
        <v>200</v>
      </c>
      <c r="CR23" s="28" t="s">
        <v>110</v>
      </c>
      <c r="CS23" s="28" t="s">
        <v>200</v>
      </c>
      <c r="CT23" s="28" t="s">
        <v>110</v>
      </c>
      <c r="CU23" s="28" t="s">
        <v>200</v>
      </c>
      <c r="CV23" s="28" t="s">
        <v>200</v>
      </c>
      <c r="CW23" s="28" t="s">
        <v>200</v>
      </c>
      <c r="CX23" s="28" t="s">
        <v>200</v>
      </c>
      <c r="CY23" s="28" t="s">
        <v>200</v>
      </c>
      <c r="CZ23" s="28" t="s">
        <v>110</v>
      </c>
      <c r="DA23" s="28" t="s">
        <v>200</v>
      </c>
      <c r="DB23" s="28" t="s">
        <v>149</v>
      </c>
      <c r="DC23" s="28" t="s">
        <v>149</v>
      </c>
      <c r="DD23" s="28" t="s">
        <v>200</v>
      </c>
      <c r="DE23" s="28" t="s">
        <v>200</v>
      </c>
      <c r="DF23" s="28" t="s">
        <v>200</v>
      </c>
      <c r="DG23" s="28" t="s">
        <v>200</v>
      </c>
      <c r="DH23" s="28" t="s">
        <v>200</v>
      </c>
      <c r="DI23" s="28" t="s">
        <v>200</v>
      </c>
      <c r="DJ23" s="28" t="s">
        <v>200</v>
      </c>
      <c r="DK23" s="28" t="s">
        <v>200</v>
      </c>
      <c r="DL23" s="28" t="s">
        <v>200</v>
      </c>
      <c r="DM23" s="28" t="s">
        <v>200</v>
      </c>
      <c r="DN23" s="28" t="s">
        <v>200</v>
      </c>
      <c r="DO23" s="28" t="s">
        <v>200</v>
      </c>
      <c r="DP23" s="28" t="s">
        <v>200</v>
      </c>
      <c r="DQ23" s="28" t="s">
        <v>200</v>
      </c>
      <c r="DR23" s="28" t="s">
        <v>200</v>
      </c>
      <c r="DS23" s="28" t="s">
        <v>200</v>
      </c>
      <c r="DT23" s="28" t="s">
        <v>200</v>
      </c>
      <c r="DU23" s="28" t="s">
        <v>200</v>
      </c>
      <c r="DV23" s="28" t="s">
        <v>200</v>
      </c>
      <c r="DW23" s="28" t="s">
        <v>200</v>
      </c>
      <c r="DX23" s="28" t="s">
        <v>200</v>
      </c>
      <c r="DY23" s="28" t="s">
        <v>200</v>
      </c>
      <c r="DZ23" s="28" t="s">
        <v>200</v>
      </c>
      <c r="EA23" s="28" t="s">
        <v>200</v>
      </c>
      <c r="EB23" s="28" t="s">
        <v>200</v>
      </c>
      <c r="EC23" s="28" t="s">
        <v>200</v>
      </c>
      <c r="ED23" s="28" t="s">
        <v>200</v>
      </c>
      <c r="EE23" s="28" t="s">
        <v>200</v>
      </c>
      <c r="EF23" s="28" t="s">
        <v>200</v>
      </c>
      <c r="EG23" s="28" t="s">
        <v>200</v>
      </c>
      <c r="EH23" s="28" t="s">
        <v>200</v>
      </c>
      <c r="EI23" s="28" t="s">
        <v>200</v>
      </c>
      <c r="EJ23" s="28" t="s">
        <v>200</v>
      </c>
      <c r="EK23" s="28" t="s">
        <v>200</v>
      </c>
      <c r="EL23" s="28" t="s">
        <v>200</v>
      </c>
      <c r="EM23" s="28" t="s">
        <v>200</v>
      </c>
      <c r="EN23" s="28" t="s">
        <v>200</v>
      </c>
      <c r="EO23" s="28" t="s">
        <v>200</v>
      </c>
      <c r="EP23" s="28" t="s">
        <v>200</v>
      </c>
      <c r="EQ23" s="28" t="s">
        <v>200</v>
      </c>
      <c r="ER23" s="28" t="s">
        <v>200</v>
      </c>
      <c r="ES23" s="28" t="s">
        <v>200</v>
      </c>
      <c r="ET23" s="28" t="s">
        <v>200</v>
      </c>
      <c r="EU23" s="28" t="s">
        <v>200</v>
      </c>
      <c r="EV23" s="28" t="s">
        <v>200</v>
      </c>
      <c r="EW23" s="28" t="s">
        <v>200</v>
      </c>
      <c r="EX23" s="28" t="s">
        <v>200</v>
      </c>
      <c r="EY23" s="28" t="s">
        <v>200</v>
      </c>
      <c r="EZ23" s="28" t="s">
        <v>200</v>
      </c>
      <c r="FA23" s="28" t="s">
        <v>200</v>
      </c>
      <c r="FB23" s="28" t="s">
        <v>148</v>
      </c>
      <c r="FC23" s="28" t="s">
        <v>200</v>
      </c>
      <c r="FD23" s="28" t="s">
        <v>200</v>
      </c>
      <c r="FE23" s="28" t="s">
        <v>200</v>
      </c>
      <c r="FF23" s="28" t="s">
        <v>200</v>
      </c>
      <c r="FG23" s="28" t="s">
        <v>200</v>
      </c>
      <c r="FH23" s="28" t="s">
        <v>110</v>
      </c>
      <c r="FI23" s="28" t="s">
        <v>200</v>
      </c>
      <c r="FJ23" s="28" t="s">
        <v>110</v>
      </c>
      <c r="FK23" s="28" t="s">
        <v>200</v>
      </c>
      <c r="FL23" s="28" t="s">
        <v>200</v>
      </c>
      <c r="FM23" s="28" t="s">
        <v>148</v>
      </c>
      <c r="FN23" s="28" t="s">
        <v>200</v>
      </c>
      <c r="FO23" s="28" t="s">
        <v>200</v>
      </c>
      <c r="FP23" s="28" t="s">
        <v>110</v>
      </c>
      <c r="FQ23" s="28" t="s">
        <v>149</v>
      </c>
      <c r="FR23" s="28" t="s">
        <v>149</v>
      </c>
      <c r="FS23" s="28" t="s">
        <v>200</v>
      </c>
      <c r="FT23" s="28" t="s">
        <v>148</v>
      </c>
      <c r="FU23" s="28" t="s">
        <v>200</v>
      </c>
      <c r="FV23" s="28" t="s">
        <v>200</v>
      </c>
      <c r="FW23" s="28" t="s">
        <v>200</v>
      </c>
      <c r="FX23" s="28" t="s">
        <v>149</v>
      </c>
      <c r="FY23" s="28" t="s">
        <v>149</v>
      </c>
      <c r="FZ23" s="28" t="s">
        <v>200</v>
      </c>
      <c r="GA23" s="28" t="s">
        <v>128</v>
      </c>
      <c r="GB23" s="28" t="s">
        <v>149</v>
      </c>
      <c r="GC23" s="28" t="s">
        <v>149</v>
      </c>
      <c r="GD23" s="28" t="s">
        <v>200</v>
      </c>
      <c r="GE23" s="28" t="s">
        <v>110</v>
      </c>
      <c r="GF23" s="28" t="s">
        <v>110</v>
      </c>
      <c r="GG23" s="28" t="s">
        <v>200</v>
      </c>
      <c r="GH23" s="28" t="s">
        <v>200</v>
      </c>
      <c r="GI23" s="28" t="s">
        <v>110</v>
      </c>
      <c r="GJ23" s="28" t="s">
        <v>200</v>
      </c>
      <c r="GK23" s="28" t="s">
        <v>110</v>
      </c>
      <c r="GL23" s="28" t="s">
        <v>200</v>
      </c>
      <c r="GM23" s="28" t="s">
        <v>110</v>
      </c>
      <c r="GN23" s="28" t="s">
        <v>200</v>
      </c>
      <c r="GO23" s="28" t="s">
        <v>200</v>
      </c>
      <c r="GP23" s="28" t="s">
        <v>110</v>
      </c>
      <c r="GQ23" s="28" t="s">
        <v>200</v>
      </c>
      <c r="GR23" s="28" t="s">
        <v>200</v>
      </c>
      <c r="GS23" s="28" t="s">
        <v>200</v>
      </c>
      <c r="GT23" s="28" t="s">
        <v>200</v>
      </c>
      <c r="GU23" s="28" t="s">
        <v>200</v>
      </c>
      <c r="GV23" s="28" t="s">
        <v>200</v>
      </c>
      <c r="GW23" s="28" t="s">
        <v>200</v>
      </c>
      <c r="GX23" s="28" t="s">
        <v>200</v>
      </c>
      <c r="GY23" s="28" t="s">
        <v>200</v>
      </c>
      <c r="GZ23" s="28" t="s">
        <v>200</v>
      </c>
      <c r="HA23" s="28" t="s">
        <v>200</v>
      </c>
      <c r="HB23" s="28" t="s">
        <v>200</v>
      </c>
      <c r="HC23" s="28" t="s">
        <v>200</v>
      </c>
      <c r="HD23" s="28" t="s">
        <v>200</v>
      </c>
      <c r="HE23" s="28" t="s">
        <v>200</v>
      </c>
      <c r="HF23" s="28" t="s">
        <v>200</v>
      </c>
      <c r="HG23" s="28" t="s">
        <v>200</v>
      </c>
      <c r="HH23" s="28" t="s">
        <v>200</v>
      </c>
      <c r="HI23" s="28" t="s">
        <v>148</v>
      </c>
      <c r="HJ23" s="28" t="s">
        <v>200</v>
      </c>
      <c r="HK23" s="28" t="s">
        <v>200</v>
      </c>
      <c r="HL23" s="28" t="s">
        <v>200</v>
      </c>
      <c r="HM23" s="28" t="s">
        <v>200</v>
      </c>
      <c r="HN23" s="28" t="s">
        <v>200</v>
      </c>
      <c r="HO23" s="28" t="s">
        <v>200</v>
      </c>
      <c r="HP23" s="28" t="s">
        <v>200</v>
      </c>
      <c r="HQ23" s="28" t="s">
        <v>200</v>
      </c>
      <c r="HR23" s="28" t="s">
        <v>200</v>
      </c>
      <c r="HS23" s="28" t="s">
        <v>200</v>
      </c>
      <c r="HT23" s="28" t="s">
        <v>200</v>
      </c>
      <c r="HU23" s="28" t="s">
        <v>200</v>
      </c>
      <c r="HV23" s="28" t="s">
        <v>200</v>
      </c>
      <c r="HW23" s="28" t="s">
        <v>200</v>
      </c>
      <c r="HX23" s="28" t="s">
        <v>110</v>
      </c>
      <c r="HY23" s="28" t="s">
        <v>200</v>
      </c>
      <c r="HZ23" s="28" t="s">
        <v>188</v>
      </c>
      <c r="IA23" s="28" t="s">
        <v>200</v>
      </c>
      <c r="IB23" s="28" t="s">
        <v>200</v>
      </c>
      <c r="IC23" s="28" t="s">
        <v>200</v>
      </c>
      <c r="ID23" s="28" t="s">
        <v>200</v>
      </c>
      <c r="IE23" s="28" t="s">
        <v>200</v>
      </c>
      <c r="IF23" s="28" t="s">
        <v>110</v>
      </c>
      <c r="IG23" s="28" t="s">
        <v>200</v>
      </c>
      <c r="IH23" s="28" t="s">
        <v>200</v>
      </c>
      <c r="II23" s="28" t="s">
        <v>200</v>
      </c>
      <c r="IJ23" s="28" t="s">
        <v>200</v>
      </c>
      <c r="IK23" s="28" t="s">
        <v>200</v>
      </c>
      <c r="IL23" s="28" t="s">
        <v>200</v>
      </c>
      <c r="IM23" s="28" t="s">
        <v>200</v>
      </c>
      <c r="IN23" s="28" t="s">
        <v>200</v>
      </c>
      <c r="IO23" s="28" t="s">
        <v>200</v>
      </c>
      <c r="IP23" s="28" t="s">
        <v>200</v>
      </c>
      <c r="IQ23" s="28" t="s">
        <v>200</v>
      </c>
      <c r="IR23" s="28" t="s">
        <v>200</v>
      </c>
      <c r="IS23" s="28" t="s">
        <v>200</v>
      </c>
      <c r="IT23" s="28" t="s">
        <v>200</v>
      </c>
      <c r="IU23" s="28" t="s">
        <v>200</v>
      </c>
      <c r="IV23" s="28" t="s">
        <v>200</v>
      </c>
      <c r="IW23" s="28" t="s">
        <v>200</v>
      </c>
      <c r="IX23" s="28" t="s">
        <v>200</v>
      </c>
      <c r="IY23" s="28" t="s">
        <v>200</v>
      </c>
      <c r="IZ23" s="28" t="s">
        <v>149</v>
      </c>
      <c r="JA23" s="28" t="s">
        <v>200</v>
      </c>
      <c r="JB23" s="28" t="s">
        <v>200</v>
      </c>
      <c r="JC23" s="28" t="s">
        <v>200</v>
      </c>
      <c r="JD23" s="28" t="s">
        <v>200</v>
      </c>
      <c r="JE23" s="28" t="s">
        <v>200</v>
      </c>
      <c r="JF23" s="28" t="s">
        <v>200</v>
      </c>
      <c r="JG23" s="28" t="s">
        <v>200</v>
      </c>
      <c r="JH23" s="28" t="s">
        <v>200</v>
      </c>
      <c r="JI23" s="28" t="s">
        <v>200</v>
      </c>
      <c r="JJ23" s="28" t="s">
        <v>200</v>
      </c>
      <c r="JK23" s="28" t="s">
        <v>200</v>
      </c>
      <c r="JL23" s="28" t="s">
        <v>200</v>
      </c>
      <c r="JM23" s="28" t="s">
        <v>200</v>
      </c>
      <c r="JN23" s="28" t="s">
        <v>200</v>
      </c>
      <c r="JO23" s="28" t="s">
        <v>200</v>
      </c>
    </row>
    <row r="24" spans="1:275" ht="17.25" customHeight="1">
      <c r="A24" s="103"/>
      <c r="B24" s="24" t="s">
        <v>93</v>
      </c>
      <c r="C24" s="21" t="s">
        <v>48</v>
      </c>
      <c r="D24" s="28" t="s">
        <v>200</v>
      </c>
      <c r="E24" s="28" t="s">
        <v>200</v>
      </c>
      <c r="F24" s="28" t="s">
        <v>200</v>
      </c>
      <c r="G24" s="28" t="s">
        <v>200</v>
      </c>
      <c r="H24" s="28" t="s">
        <v>148</v>
      </c>
      <c r="I24" s="28" t="s">
        <v>200</v>
      </c>
      <c r="J24" s="28" t="s">
        <v>200</v>
      </c>
      <c r="K24" s="28" t="s">
        <v>110</v>
      </c>
      <c r="L24" s="28" t="s">
        <v>200</v>
      </c>
      <c r="M24" s="28" t="s">
        <v>110</v>
      </c>
      <c r="N24" s="28" t="s">
        <v>110</v>
      </c>
      <c r="O24" s="28" t="s">
        <v>200</v>
      </c>
      <c r="P24" s="28" t="s">
        <v>200</v>
      </c>
      <c r="Q24" s="28" t="s">
        <v>200</v>
      </c>
      <c r="R24" s="28" t="s">
        <v>200</v>
      </c>
      <c r="S24" s="28" t="s">
        <v>200</v>
      </c>
      <c r="T24" s="28" t="s">
        <v>200</v>
      </c>
      <c r="U24" s="28" t="s">
        <v>110</v>
      </c>
      <c r="V24" s="28" t="s">
        <v>110</v>
      </c>
      <c r="W24" s="28" t="s">
        <v>110</v>
      </c>
      <c r="X24" s="28" t="s">
        <v>200</v>
      </c>
      <c r="Y24" s="28" t="s">
        <v>200</v>
      </c>
      <c r="Z24" s="28" t="s">
        <v>200</v>
      </c>
      <c r="AA24" s="28" t="s">
        <v>149</v>
      </c>
      <c r="AB24" s="28" t="s">
        <v>200</v>
      </c>
      <c r="AC24" s="28" t="s">
        <v>200</v>
      </c>
      <c r="AD24" s="28" t="s">
        <v>200</v>
      </c>
      <c r="AE24" s="28">
        <v>118530388</v>
      </c>
      <c r="AF24" s="28" t="s">
        <v>200</v>
      </c>
      <c r="AG24" s="28" t="s">
        <v>110</v>
      </c>
      <c r="AH24" s="28" t="s">
        <v>149</v>
      </c>
      <c r="AI24" s="28" t="s">
        <v>200</v>
      </c>
      <c r="AJ24" s="28" t="s">
        <v>200</v>
      </c>
      <c r="AK24" s="28" t="s">
        <v>200</v>
      </c>
      <c r="AL24" s="28" t="s">
        <v>200</v>
      </c>
      <c r="AM24" s="28" t="s">
        <v>200</v>
      </c>
      <c r="AN24" s="28" t="s">
        <v>128</v>
      </c>
      <c r="AO24" s="28" t="s">
        <v>200</v>
      </c>
      <c r="AP24" s="28" t="s">
        <v>200</v>
      </c>
      <c r="AQ24" s="28" t="s">
        <v>200</v>
      </c>
      <c r="AR24" s="28" t="s">
        <v>110</v>
      </c>
      <c r="AS24" s="28">
        <v>9672756</v>
      </c>
      <c r="AT24" s="28" t="s">
        <v>200</v>
      </c>
      <c r="AU24" s="28" t="s">
        <v>110</v>
      </c>
      <c r="AV24" s="28" t="s">
        <v>200</v>
      </c>
      <c r="AW24" s="28" t="s">
        <v>200</v>
      </c>
      <c r="AX24" s="28" t="s">
        <v>200</v>
      </c>
      <c r="AY24" s="28" t="s">
        <v>128</v>
      </c>
      <c r="AZ24" s="28" t="s">
        <v>200</v>
      </c>
      <c r="BA24" s="28" t="s">
        <v>200</v>
      </c>
      <c r="BB24" s="28" t="s">
        <v>200</v>
      </c>
      <c r="BC24" s="28" t="s">
        <v>200</v>
      </c>
      <c r="BD24" s="28" t="s">
        <v>128</v>
      </c>
      <c r="BE24" s="28" t="s">
        <v>148</v>
      </c>
      <c r="BF24" s="28" t="s">
        <v>200</v>
      </c>
      <c r="BG24" s="28" t="s">
        <v>110</v>
      </c>
      <c r="BH24" s="28" t="s">
        <v>200</v>
      </c>
      <c r="BI24" s="28" t="s">
        <v>200</v>
      </c>
      <c r="BJ24" s="28" t="s">
        <v>200</v>
      </c>
      <c r="BK24" s="28" t="s">
        <v>200</v>
      </c>
      <c r="BL24" s="28" t="s">
        <v>200</v>
      </c>
      <c r="BM24" s="28" t="s">
        <v>200</v>
      </c>
      <c r="BN24" s="28" t="s">
        <v>200</v>
      </c>
      <c r="BO24" s="28" t="s">
        <v>200</v>
      </c>
      <c r="BP24" s="28" t="s">
        <v>149</v>
      </c>
      <c r="BQ24" s="28" t="s">
        <v>110</v>
      </c>
      <c r="BR24" s="28" t="s">
        <v>128</v>
      </c>
      <c r="BS24" s="28" t="s">
        <v>200</v>
      </c>
      <c r="BT24" s="28">
        <v>2000000</v>
      </c>
      <c r="BU24" s="28" t="s">
        <v>148</v>
      </c>
      <c r="BV24" s="28" t="s">
        <v>200</v>
      </c>
      <c r="BW24" s="28" t="s">
        <v>200</v>
      </c>
      <c r="BX24" s="28" t="s">
        <v>200</v>
      </c>
      <c r="BY24" s="28" t="s">
        <v>200</v>
      </c>
      <c r="BZ24" s="28" t="s">
        <v>200</v>
      </c>
      <c r="CA24" s="28" t="s">
        <v>200</v>
      </c>
      <c r="CB24" s="28" t="s">
        <v>200</v>
      </c>
      <c r="CC24" s="28" t="s">
        <v>200</v>
      </c>
      <c r="CD24" s="28" t="s">
        <v>200</v>
      </c>
      <c r="CE24" s="34"/>
      <c r="CF24" s="28" t="s">
        <v>200</v>
      </c>
      <c r="CG24" s="28" t="s">
        <v>200</v>
      </c>
      <c r="CH24" s="28" t="s">
        <v>200</v>
      </c>
      <c r="CI24" s="28" t="s">
        <v>200</v>
      </c>
      <c r="CJ24" s="28" t="s">
        <v>148</v>
      </c>
      <c r="CK24" s="28" t="s">
        <v>200</v>
      </c>
      <c r="CL24" s="28" t="s">
        <v>200</v>
      </c>
      <c r="CM24" s="28" t="s">
        <v>200</v>
      </c>
      <c r="CN24" s="28" t="s">
        <v>200</v>
      </c>
      <c r="CO24" s="28" t="s">
        <v>200</v>
      </c>
      <c r="CP24" s="28" t="s">
        <v>200</v>
      </c>
      <c r="CQ24" s="28" t="s">
        <v>200</v>
      </c>
      <c r="CR24" s="28" t="s">
        <v>110</v>
      </c>
      <c r="CS24" s="28" t="s">
        <v>200</v>
      </c>
      <c r="CT24" s="28" t="s">
        <v>110</v>
      </c>
      <c r="CU24" s="28" t="s">
        <v>200</v>
      </c>
      <c r="CV24" s="28" t="s">
        <v>200</v>
      </c>
      <c r="CW24" s="28" t="s">
        <v>200</v>
      </c>
      <c r="CX24" s="28" t="s">
        <v>200</v>
      </c>
      <c r="CY24" s="28" t="s">
        <v>200</v>
      </c>
      <c r="CZ24" s="28" t="s">
        <v>110</v>
      </c>
      <c r="DA24" s="28" t="s">
        <v>200</v>
      </c>
      <c r="DB24" s="28" t="s">
        <v>149</v>
      </c>
      <c r="DC24" s="28" t="s">
        <v>149</v>
      </c>
      <c r="DD24" s="28" t="s">
        <v>200</v>
      </c>
      <c r="DE24" s="28" t="s">
        <v>200</v>
      </c>
      <c r="DF24" s="28" t="s">
        <v>200</v>
      </c>
      <c r="DG24" s="28" t="s">
        <v>200</v>
      </c>
      <c r="DH24" s="28" t="s">
        <v>200</v>
      </c>
      <c r="DI24" s="28" t="s">
        <v>200</v>
      </c>
      <c r="DJ24" s="28" t="s">
        <v>200</v>
      </c>
      <c r="DK24" s="28" t="s">
        <v>200</v>
      </c>
      <c r="DL24" s="28" t="s">
        <v>200</v>
      </c>
      <c r="DM24" s="28" t="s">
        <v>200</v>
      </c>
      <c r="DN24" s="28" t="s">
        <v>200</v>
      </c>
      <c r="DO24" s="28" t="s">
        <v>200</v>
      </c>
      <c r="DP24" s="28" t="s">
        <v>200</v>
      </c>
      <c r="DQ24" s="28" t="s">
        <v>200</v>
      </c>
      <c r="DR24" s="28" t="s">
        <v>200</v>
      </c>
      <c r="DS24" s="28" t="s">
        <v>200</v>
      </c>
      <c r="DT24" s="28">
        <v>447369217</v>
      </c>
      <c r="DU24" s="28" t="s">
        <v>200</v>
      </c>
      <c r="DV24" s="28" t="s">
        <v>200</v>
      </c>
      <c r="DW24" s="28" t="s">
        <v>200</v>
      </c>
      <c r="DX24" s="28" t="s">
        <v>200</v>
      </c>
      <c r="DY24" s="28" t="s">
        <v>200</v>
      </c>
      <c r="DZ24" s="28" t="s">
        <v>200</v>
      </c>
      <c r="EA24" s="28" t="s">
        <v>200</v>
      </c>
      <c r="EB24" s="28" t="s">
        <v>200</v>
      </c>
      <c r="EC24" s="28" t="s">
        <v>200</v>
      </c>
      <c r="ED24" s="28" t="s">
        <v>200</v>
      </c>
      <c r="EE24" s="28" t="s">
        <v>200</v>
      </c>
      <c r="EF24" s="28">
        <v>351675696</v>
      </c>
      <c r="EG24" s="28" t="s">
        <v>200</v>
      </c>
      <c r="EH24" s="28" t="s">
        <v>200</v>
      </c>
      <c r="EI24" s="28" t="s">
        <v>200</v>
      </c>
      <c r="EJ24" s="28" t="s">
        <v>200</v>
      </c>
      <c r="EK24" s="28" t="s">
        <v>200</v>
      </c>
      <c r="EL24" s="28">
        <v>1</v>
      </c>
      <c r="EM24" s="28" t="s">
        <v>200</v>
      </c>
      <c r="EN24" s="28" t="s">
        <v>200</v>
      </c>
      <c r="EO24" s="28" t="s">
        <v>200</v>
      </c>
      <c r="EP24" s="28" t="s">
        <v>200</v>
      </c>
      <c r="EQ24" s="28" t="s">
        <v>200</v>
      </c>
      <c r="ER24" s="28" t="s">
        <v>200</v>
      </c>
      <c r="ES24" s="28" t="s">
        <v>200</v>
      </c>
      <c r="ET24" s="28" t="s">
        <v>200</v>
      </c>
      <c r="EU24" s="28" t="s">
        <v>200</v>
      </c>
      <c r="EV24" s="28" t="s">
        <v>200</v>
      </c>
      <c r="EW24" s="28" t="s">
        <v>200</v>
      </c>
      <c r="EX24" s="28" t="s">
        <v>200</v>
      </c>
      <c r="EY24" s="28" t="s">
        <v>200</v>
      </c>
      <c r="EZ24" s="28" t="s">
        <v>200</v>
      </c>
      <c r="FA24" s="28" t="s">
        <v>200</v>
      </c>
      <c r="FB24" s="28" t="s">
        <v>148</v>
      </c>
      <c r="FC24" s="28" t="s">
        <v>200</v>
      </c>
      <c r="FD24" s="28">
        <v>114040401</v>
      </c>
      <c r="FE24" s="28" t="s">
        <v>200</v>
      </c>
      <c r="FF24" s="28" t="s">
        <v>200</v>
      </c>
      <c r="FG24" s="28" t="s">
        <v>200</v>
      </c>
      <c r="FH24" s="28" t="s">
        <v>110</v>
      </c>
      <c r="FI24" s="28" t="s">
        <v>200</v>
      </c>
      <c r="FJ24" s="28" t="s">
        <v>110</v>
      </c>
      <c r="FK24" s="28" t="s">
        <v>200</v>
      </c>
      <c r="FL24" s="28" t="s">
        <v>200</v>
      </c>
      <c r="FM24" s="28" t="s">
        <v>148</v>
      </c>
      <c r="FN24" s="28" t="s">
        <v>200</v>
      </c>
      <c r="FO24" s="28" t="s">
        <v>200</v>
      </c>
      <c r="FP24" s="28" t="s">
        <v>110</v>
      </c>
      <c r="FQ24" s="28" t="s">
        <v>149</v>
      </c>
      <c r="FR24" s="28" t="s">
        <v>149</v>
      </c>
      <c r="FS24" s="28" t="s">
        <v>200</v>
      </c>
      <c r="FT24" s="28" t="s">
        <v>148</v>
      </c>
      <c r="FU24" s="28" t="s">
        <v>200</v>
      </c>
      <c r="FV24" s="28" t="s">
        <v>200</v>
      </c>
      <c r="FW24" s="28" t="s">
        <v>200</v>
      </c>
      <c r="FX24" s="28" t="s">
        <v>149</v>
      </c>
      <c r="FY24" s="28" t="s">
        <v>149</v>
      </c>
      <c r="FZ24" s="28" t="s">
        <v>200</v>
      </c>
      <c r="GA24" s="28" t="s">
        <v>128</v>
      </c>
      <c r="GB24" s="28" t="s">
        <v>149</v>
      </c>
      <c r="GC24" s="28" t="s">
        <v>149</v>
      </c>
      <c r="GD24" s="28" t="s">
        <v>200</v>
      </c>
      <c r="GE24" s="28" t="s">
        <v>110</v>
      </c>
      <c r="GF24" s="28" t="s">
        <v>110</v>
      </c>
      <c r="GG24" s="28">
        <v>25358492</v>
      </c>
      <c r="GH24" s="28">
        <v>0</v>
      </c>
      <c r="GI24" s="28" t="s">
        <v>110</v>
      </c>
      <c r="GJ24" s="28" t="s">
        <v>200</v>
      </c>
      <c r="GK24" s="28" t="s">
        <v>110</v>
      </c>
      <c r="GL24" s="28" t="s">
        <v>200</v>
      </c>
      <c r="GM24" s="28" t="s">
        <v>110</v>
      </c>
      <c r="GN24" s="28" t="s">
        <v>200</v>
      </c>
      <c r="GO24" s="28" t="s">
        <v>200</v>
      </c>
      <c r="GP24" s="28" t="s">
        <v>110</v>
      </c>
      <c r="GQ24" s="28">
        <v>131000000</v>
      </c>
      <c r="GR24" s="28" t="s">
        <v>200</v>
      </c>
      <c r="GS24" s="28" t="s">
        <v>200</v>
      </c>
      <c r="GT24" s="28" t="s">
        <v>200</v>
      </c>
      <c r="GU24" s="28" t="s">
        <v>200</v>
      </c>
      <c r="GV24" s="28" t="s">
        <v>200</v>
      </c>
      <c r="GW24" s="28" t="s">
        <v>200</v>
      </c>
      <c r="GX24" s="28" t="s">
        <v>200</v>
      </c>
      <c r="GY24" s="28" t="s">
        <v>200</v>
      </c>
      <c r="GZ24" s="28" t="s">
        <v>200</v>
      </c>
      <c r="HA24" s="28" t="s">
        <v>200</v>
      </c>
      <c r="HB24" s="28" t="s">
        <v>200</v>
      </c>
      <c r="HC24" s="28" t="s">
        <v>200</v>
      </c>
      <c r="HD24" s="28" t="s">
        <v>200</v>
      </c>
      <c r="HE24" s="28" t="s">
        <v>200</v>
      </c>
      <c r="HF24" s="28" t="s">
        <v>200</v>
      </c>
      <c r="HG24" s="28" t="s">
        <v>200</v>
      </c>
      <c r="HH24" s="28" t="s">
        <v>200</v>
      </c>
      <c r="HI24" s="28" t="s">
        <v>148</v>
      </c>
      <c r="HJ24" s="28" t="s">
        <v>200</v>
      </c>
      <c r="HK24" s="28" t="s">
        <v>200</v>
      </c>
      <c r="HL24" s="28" t="s">
        <v>200</v>
      </c>
      <c r="HM24" s="28" t="s">
        <v>200</v>
      </c>
      <c r="HN24" s="28" t="s">
        <v>200</v>
      </c>
      <c r="HO24" s="28" t="s">
        <v>200</v>
      </c>
      <c r="HP24" s="28" t="s">
        <v>200</v>
      </c>
      <c r="HQ24" s="28" t="s">
        <v>200</v>
      </c>
      <c r="HR24" s="28" t="s">
        <v>200</v>
      </c>
      <c r="HS24" s="28" t="s">
        <v>200</v>
      </c>
      <c r="HT24" s="28" t="s">
        <v>200</v>
      </c>
      <c r="HU24" s="28" t="s">
        <v>200</v>
      </c>
      <c r="HV24" s="28" t="s">
        <v>200</v>
      </c>
      <c r="HW24" s="28" t="s">
        <v>200</v>
      </c>
      <c r="HX24" s="28" t="s">
        <v>110</v>
      </c>
      <c r="HY24" s="28" t="s">
        <v>200</v>
      </c>
      <c r="HZ24" s="28" t="s">
        <v>188</v>
      </c>
      <c r="IA24" s="28">
        <v>314693798</v>
      </c>
      <c r="IB24" s="28" t="s">
        <v>200</v>
      </c>
      <c r="IC24" s="28" t="s">
        <v>200</v>
      </c>
      <c r="ID24" s="28" t="s">
        <v>200</v>
      </c>
      <c r="IE24" s="28" t="s">
        <v>200</v>
      </c>
      <c r="IF24" s="28" t="s">
        <v>110</v>
      </c>
      <c r="IG24" s="28" t="s">
        <v>200</v>
      </c>
      <c r="IH24" s="28" t="s">
        <v>200</v>
      </c>
      <c r="II24" s="28" t="s">
        <v>200</v>
      </c>
      <c r="IJ24" s="28" t="s">
        <v>200</v>
      </c>
      <c r="IK24" s="28" t="s">
        <v>200</v>
      </c>
      <c r="IL24" s="28" t="s">
        <v>200</v>
      </c>
      <c r="IM24" s="28" t="s">
        <v>200</v>
      </c>
      <c r="IN24" s="28" t="s">
        <v>200</v>
      </c>
      <c r="IO24" s="28" t="s">
        <v>200</v>
      </c>
      <c r="IP24" s="28" t="s">
        <v>200</v>
      </c>
      <c r="IQ24" s="28" t="s">
        <v>200</v>
      </c>
      <c r="IR24" s="28" t="s">
        <v>200</v>
      </c>
      <c r="IS24" s="28" t="s">
        <v>200</v>
      </c>
      <c r="IT24" s="28">
        <v>0</v>
      </c>
      <c r="IU24" s="28" t="s">
        <v>200</v>
      </c>
      <c r="IV24" s="28" t="s">
        <v>200</v>
      </c>
      <c r="IW24" s="28" t="s">
        <v>200</v>
      </c>
      <c r="IX24" s="28" t="s">
        <v>200</v>
      </c>
      <c r="IY24" s="28" t="s">
        <v>200</v>
      </c>
      <c r="IZ24" s="28" t="s">
        <v>149</v>
      </c>
      <c r="JA24" s="28" t="s">
        <v>200</v>
      </c>
      <c r="JB24" s="28"/>
      <c r="JC24" s="28" t="s">
        <v>200</v>
      </c>
      <c r="JD24" s="28" t="s">
        <v>200</v>
      </c>
      <c r="JE24" s="28" t="s">
        <v>200</v>
      </c>
      <c r="JF24" s="28" t="s">
        <v>200</v>
      </c>
      <c r="JG24" s="28" t="s">
        <v>200</v>
      </c>
      <c r="JH24" s="28" t="s">
        <v>200</v>
      </c>
      <c r="JI24" s="28" t="s">
        <v>200</v>
      </c>
      <c r="JJ24" s="28" t="s">
        <v>200</v>
      </c>
      <c r="JK24" s="28" t="s">
        <v>200</v>
      </c>
      <c r="JL24" s="28" t="s">
        <v>200</v>
      </c>
      <c r="JM24" s="28" t="s">
        <v>200</v>
      </c>
      <c r="JN24" s="28" t="s">
        <v>200</v>
      </c>
      <c r="JO24" s="28" t="s">
        <v>200</v>
      </c>
    </row>
    <row r="25" spans="1:275" ht="17.25" customHeight="1">
      <c r="A25" s="103"/>
      <c r="B25" s="24" t="s">
        <v>94</v>
      </c>
      <c r="C25" s="19" t="s">
        <v>49</v>
      </c>
      <c r="D25" s="28" t="s">
        <v>200</v>
      </c>
      <c r="E25" s="28" t="s">
        <v>200</v>
      </c>
      <c r="F25" s="28" t="s">
        <v>200</v>
      </c>
      <c r="G25" s="28" t="s">
        <v>200</v>
      </c>
      <c r="H25" s="28" t="s">
        <v>148</v>
      </c>
      <c r="I25" s="28" t="s">
        <v>200</v>
      </c>
      <c r="J25" s="28" t="s">
        <v>200</v>
      </c>
      <c r="K25" s="28" t="s">
        <v>110</v>
      </c>
      <c r="L25" s="28" t="s">
        <v>200</v>
      </c>
      <c r="M25" s="28" t="s">
        <v>110</v>
      </c>
      <c r="N25" s="28" t="s">
        <v>110</v>
      </c>
      <c r="O25" s="28">
        <v>23216680</v>
      </c>
      <c r="P25" s="28" t="s">
        <v>200</v>
      </c>
      <c r="Q25" s="28" t="s">
        <v>200</v>
      </c>
      <c r="R25" s="28" t="s">
        <v>200</v>
      </c>
      <c r="S25" s="28">
        <v>211181834</v>
      </c>
      <c r="T25" s="28">
        <v>52281104</v>
      </c>
      <c r="U25" s="28" t="s">
        <v>110</v>
      </c>
      <c r="V25" s="28" t="s">
        <v>110</v>
      </c>
      <c r="W25" s="28" t="s">
        <v>110</v>
      </c>
      <c r="X25" s="28">
        <v>18112870</v>
      </c>
      <c r="Y25" s="28">
        <v>36000000</v>
      </c>
      <c r="Z25" s="28">
        <v>5461500</v>
      </c>
      <c r="AA25" s="28" t="s">
        <v>149</v>
      </c>
      <c r="AB25" s="28" t="s">
        <v>200</v>
      </c>
      <c r="AC25" s="28">
        <v>2861845</v>
      </c>
      <c r="AD25" s="28" t="s">
        <v>200</v>
      </c>
      <c r="AE25" s="28" t="s">
        <v>200</v>
      </c>
      <c r="AF25" s="28" t="s">
        <v>200</v>
      </c>
      <c r="AG25" s="28" t="s">
        <v>110</v>
      </c>
      <c r="AH25" s="28" t="s">
        <v>149</v>
      </c>
      <c r="AI25" s="28" t="s">
        <v>200</v>
      </c>
      <c r="AJ25" s="28">
        <v>237454859</v>
      </c>
      <c r="AK25" s="28">
        <v>78815629</v>
      </c>
      <c r="AL25" s="28" t="s">
        <v>200</v>
      </c>
      <c r="AM25" s="28">
        <v>8851062</v>
      </c>
      <c r="AN25" s="28" t="s">
        <v>128</v>
      </c>
      <c r="AO25" s="28" t="s">
        <v>200</v>
      </c>
      <c r="AP25" s="28" t="s">
        <v>200</v>
      </c>
      <c r="AQ25" s="28">
        <v>285493153</v>
      </c>
      <c r="AR25" s="28" t="s">
        <v>110</v>
      </c>
      <c r="AS25" s="28">
        <v>31040000</v>
      </c>
      <c r="AT25" s="28" t="s">
        <v>200</v>
      </c>
      <c r="AU25" s="28" t="s">
        <v>110</v>
      </c>
      <c r="AV25" s="28" t="s">
        <v>200</v>
      </c>
      <c r="AW25" s="28">
        <v>238908372</v>
      </c>
      <c r="AX25" s="28" t="s">
        <v>200</v>
      </c>
      <c r="AY25" s="28" t="s">
        <v>128</v>
      </c>
      <c r="AZ25" s="28" t="s">
        <v>200</v>
      </c>
      <c r="BA25" s="28" t="s">
        <v>200</v>
      </c>
      <c r="BB25" s="28">
        <v>501960118</v>
      </c>
      <c r="BC25" s="28" t="s">
        <v>200</v>
      </c>
      <c r="BD25" s="28" t="s">
        <v>128</v>
      </c>
      <c r="BE25" s="28" t="s">
        <v>148</v>
      </c>
      <c r="BF25" s="28" t="s">
        <v>200</v>
      </c>
      <c r="BG25" s="28" t="s">
        <v>110</v>
      </c>
      <c r="BH25" s="28">
        <v>285571685</v>
      </c>
      <c r="BI25" s="28">
        <v>21798123</v>
      </c>
      <c r="BJ25" s="28" t="s">
        <v>200</v>
      </c>
      <c r="BK25" s="28">
        <v>27303392</v>
      </c>
      <c r="BL25" s="28" t="s">
        <v>200</v>
      </c>
      <c r="BM25" s="28">
        <v>7833</v>
      </c>
      <c r="BN25" s="28" t="s">
        <v>200</v>
      </c>
      <c r="BO25" s="28" t="s">
        <v>200</v>
      </c>
      <c r="BP25" s="28" t="s">
        <v>149</v>
      </c>
      <c r="BQ25" s="28" t="s">
        <v>110</v>
      </c>
      <c r="BR25" s="28" t="s">
        <v>128</v>
      </c>
      <c r="BS25" s="28" t="s">
        <v>200</v>
      </c>
      <c r="BT25" s="28" t="s">
        <v>200</v>
      </c>
      <c r="BU25" s="28" t="s">
        <v>148</v>
      </c>
      <c r="BV25" s="28" t="s">
        <v>200</v>
      </c>
      <c r="BW25" s="28">
        <v>2380839</v>
      </c>
      <c r="BX25" s="28" t="s">
        <v>200</v>
      </c>
      <c r="BY25" s="28" t="s">
        <v>200</v>
      </c>
      <c r="BZ25" s="28">
        <v>6674038</v>
      </c>
      <c r="CA25" s="28" t="s">
        <v>200</v>
      </c>
      <c r="CB25" s="28" t="s">
        <v>200</v>
      </c>
      <c r="CC25" s="28" t="s">
        <v>200</v>
      </c>
      <c r="CD25" s="28">
        <v>350892548</v>
      </c>
      <c r="CE25" s="30" t="s">
        <v>200</v>
      </c>
      <c r="CF25" s="28" t="s">
        <v>200</v>
      </c>
      <c r="CG25" s="28" t="s">
        <v>200</v>
      </c>
      <c r="CH25" s="28" t="s">
        <v>200</v>
      </c>
      <c r="CI25" s="28"/>
      <c r="CJ25" s="28" t="s">
        <v>148</v>
      </c>
      <c r="CK25" s="28" t="s">
        <v>200</v>
      </c>
      <c r="CL25" s="28" t="s">
        <v>200</v>
      </c>
      <c r="CM25" s="28" t="s">
        <v>200</v>
      </c>
      <c r="CN25" s="28" t="s">
        <v>200</v>
      </c>
      <c r="CO25" s="28" t="s">
        <v>200</v>
      </c>
      <c r="CP25" s="28" t="s">
        <v>200</v>
      </c>
      <c r="CQ25" s="28" t="s">
        <v>200</v>
      </c>
      <c r="CR25" s="28" t="s">
        <v>110</v>
      </c>
      <c r="CS25" s="28" t="s">
        <v>200</v>
      </c>
      <c r="CT25" s="28" t="s">
        <v>110</v>
      </c>
      <c r="CU25" s="28" t="s">
        <v>200</v>
      </c>
      <c r="CV25" s="28" t="s">
        <v>200</v>
      </c>
      <c r="CW25" s="28">
        <v>59807814</v>
      </c>
      <c r="CX25" s="28" t="s">
        <v>200</v>
      </c>
      <c r="CY25" s="28">
        <v>237367717</v>
      </c>
      <c r="CZ25" s="28" t="s">
        <v>110</v>
      </c>
      <c r="DA25" s="28" t="s">
        <v>200</v>
      </c>
      <c r="DB25" s="28" t="s">
        <v>149</v>
      </c>
      <c r="DC25" s="28" t="s">
        <v>149</v>
      </c>
      <c r="DD25" s="28">
        <v>16202193</v>
      </c>
      <c r="DE25" s="28" t="s">
        <v>200</v>
      </c>
      <c r="DF25" s="28" t="s">
        <v>200</v>
      </c>
      <c r="DG25" s="28">
        <v>21077104</v>
      </c>
      <c r="DH25" s="28" t="s">
        <v>200</v>
      </c>
      <c r="DI25" s="28" t="s">
        <v>200</v>
      </c>
      <c r="DJ25" s="28">
        <v>120000</v>
      </c>
      <c r="DK25" s="28">
        <v>7821000</v>
      </c>
      <c r="DL25" s="28" t="s">
        <v>200</v>
      </c>
      <c r="DM25" s="28">
        <v>728593990</v>
      </c>
      <c r="DN25" s="28">
        <v>104225724</v>
      </c>
      <c r="DO25" s="28" t="s">
        <v>200</v>
      </c>
      <c r="DP25" s="28" t="s">
        <v>200</v>
      </c>
      <c r="DQ25" s="28" t="s">
        <v>200</v>
      </c>
      <c r="DR25" s="28" t="s">
        <v>200</v>
      </c>
      <c r="DS25" s="28" t="s">
        <v>200</v>
      </c>
      <c r="DT25" s="28" t="s">
        <v>200</v>
      </c>
      <c r="DU25" s="28">
        <v>87346942</v>
      </c>
      <c r="DV25" s="28" t="s">
        <v>200</v>
      </c>
      <c r="DW25" s="28" t="s">
        <v>200</v>
      </c>
      <c r="DX25" s="28">
        <v>73049666</v>
      </c>
      <c r="DY25" s="28">
        <v>142222754</v>
      </c>
      <c r="DZ25" s="28">
        <v>9000000</v>
      </c>
      <c r="EA25" s="28" t="s">
        <v>200</v>
      </c>
      <c r="EB25" s="28" t="s">
        <v>200</v>
      </c>
      <c r="EC25" s="28" t="s">
        <v>200</v>
      </c>
      <c r="ED25" s="28" t="s">
        <v>200</v>
      </c>
      <c r="EE25" s="28" t="s">
        <v>200</v>
      </c>
      <c r="EF25" s="28" t="s">
        <v>200</v>
      </c>
      <c r="EG25" s="28" t="s">
        <v>200</v>
      </c>
      <c r="EH25" s="28" t="s">
        <v>200</v>
      </c>
      <c r="EI25" s="28" t="s">
        <v>200</v>
      </c>
      <c r="EJ25" s="28" t="s">
        <v>200</v>
      </c>
      <c r="EK25" s="28" t="s">
        <v>200</v>
      </c>
      <c r="EL25" s="28" t="s">
        <v>200</v>
      </c>
      <c r="EM25" s="28" t="s">
        <v>200</v>
      </c>
      <c r="EN25" s="28" t="s">
        <v>200</v>
      </c>
      <c r="EO25" s="28" t="s">
        <v>200</v>
      </c>
      <c r="EP25" s="28">
        <v>133614730</v>
      </c>
      <c r="EQ25" s="28" t="s">
        <v>200</v>
      </c>
      <c r="ER25" s="28" t="s">
        <v>200</v>
      </c>
      <c r="ES25" s="28">
        <v>14040000</v>
      </c>
      <c r="ET25" s="28">
        <v>39410533</v>
      </c>
      <c r="EU25" s="28" t="s">
        <v>200</v>
      </c>
      <c r="EV25" s="28">
        <v>171524662</v>
      </c>
      <c r="EW25" s="28">
        <v>59431149</v>
      </c>
      <c r="EX25" s="28" t="s">
        <v>200</v>
      </c>
      <c r="EY25" s="28">
        <v>12777345</v>
      </c>
      <c r="EZ25" s="28" t="s">
        <v>200</v>
      </c>
      <c r="FA25" s="28" t="s">
        <v>200</v>
      </c>
      <c r="FB25" s="28" t="s">
        <v>148</v>
      </c>
      <c r="FC25" s="28" t="s">
        <v>200</v>
      </c>
      <c r="FD25" s="28" t="s">
        <v>200</v>
      </c>
      <c r="FE25" s="28" t="s">
        <v>200</v>
      </c>
      <c r="FF25" s="28">
        <v>83864354</v>
      </c>
      <c r="FG25" s="28" t="s">
        <v>200</v>
      </c>
      <c r="FH25" s="28" t="s">
        <v>110</v>
      </c>
      <c r="FI25" s="28" t="s">
        <v>200</v>
      </c>
      <c r="FJ25" s="28" t="s">
        <v>110</v>
      </c>
      <c r="FK25" s="28" t="s">
        <v>200</v>
      </c>
      <c r="FL25" s="28">
        <v>240627821</v>
      </c>
      <c r="FM25" s="28" t="s">
        <v>148</v>
      </c>
      <c r="FN25" s="28" t="s">
        <v>200</v>
      </c>
      <c r="FO25" s="28" t="s">
        <v>200</v>
      </c>
      <c r="FP25" s="28" t="s">
        <v>110</v>
      </c>
      <c r="FQ25" s="28" t="s">
        <v>149</v>
      </c>
      <c r="FR25" s="28" t="s">
        <v>149</v>
      </c>
      <c r="FS25" s="28">
        <v>435575000</v>
      </c>
      <c r="FT25" s="28" t="s">
        <v>148</v>
      </c>
      <c r="FU25" s="28">
        <v>2895955359</v>
      </c>
      <c r="FV25" s="28" t="s">
        <v>200</v>
      </c>
      <c r="FW25" s="28">
        <v>111288520</v>
      </c>
      <c r="FX25" s="28" t="s">
        <v>149</v>
      </c>
      <c r="FY25" s="28" t="s">
        <v>149</v>
      </c>
      <c r="FZ25" s="28">
        <v>288197296</v>
      </c>
      <c r="GA25" s="28" t="s">
        <v>128</v>
      </c>
      <c r="GB25" s="28" t="s">
        <v>149</v>
      </c>
      <c r="GC25" s="28" t="s">
        <v>149</v>
      </c>
      <c r="GD25" s="28" t="s">
        <v>200</v>
      </c>
      <c r="GE25" s="28" t="s">
        <v>110</v>
      </c>
      <c r="GF25" s="28" t="s">
        <v>110</v>
      </c>
      <c r="GG25" s="28" t="s">
        <v>200</v>
      </c>
      <c r="GH25" s="28" t="s">
        <v>200</v>
      </c>
      <c r="GI25" s="28" t="s">
        <v>110</v>
      </c>
      <c r="GJ25" s="28">
        <v>10834895</v>
      </c>
      <c r="GK25" s="28" t="s">
        <v>110</v>
      </c>
      <c r="GL25" s="28">
        <v>3535348</v>
      </c>
      <c r="GM25" s="28" t="s">
        <v>110</v>
      </c>
      <c r="GN25" s="28" t="s">
        <v>200</v>
      </c>
      <c r="GO25" s="28" t="s">
        <v>200</v>
      </c>
      <c r="GP25" s="28" t="s">
        <v>110</v>
      </c>
      <c r="GQ25" s="28" t="s">
        <v>200</v>
      </c>
      <c r="GR25" s="28" t="s">
        <v>200</v>
      </c>
      <c r="GS25" s="28">
        <v>3804734</v>
      </c>
      <c r="GT25" s="28" t="s">
        <v>200</v>
      </c>
      <c r="GU25" s="28" t="s">
        <v>200</v>
      </c>
      <c r="GV25" s="28" t="s">
        <v>200</v>
      </c>
      <c r="GW25" s="28" t="s">
        <v>200</v>
      </c>
      <c r="GX25" s="28">
        <v>309136015</v>
      </c>
      <c r="GY25" s="28" t="s">
        <v>200</v>
      </c>
      <c r="GZ25" s="28" t="s">
        <v>200</v>
      </c>
      <c r="HA25" s="28">
        <v>171011057</v>
      </c>
      <c r="HB25" s="28" t="s">
        <v>200</v>
      </c>
      <c r="HC25" s="28" t="s">
        <v>200</v>
      </c>
      <c r="HD25" s="28" t="s">
        <v>200</v>
      </c>
      <c r="HE25" s="28" t="s">
        <v>200</v>
      </c>
      <c r="HF25" s="28" t="s">
        <v>200</v>
      </c>
      <c r="HG25" s="28" t="s">
        <v>200</v>
      </c>
      <c r="HH25" s="28" t="s">
        <v>200</v>
      </c>
      <c r="HI25" s="28" t="s">
        <v>148</v>
      </c>
      <c r="HJ25" s="28" t="s">
        <v>200</v>
      </c>
      <c r="HK25" s="28" t="s">
        <v>200</v>
      </c>
      <c r="HL25" s="28" t="s">
        <v>200</v>
      </c>
      <c r="HM25" s="28" t="s">
        <v>200</v>
      </c>
      <c r="HN25" s="28" t="s">
        <v>200</v>
      </c>
      <c r="HO25" s="28" t="s">
        <v>200</v>
      </c>
      <c r="HP25" s="28" t="s">
        <v>200</v>
      </c>
      <c r="HQ25" s="28" t="s">
        <v>200</v>
      </c>
      <c r="HR25" s="28" t="s">
        <v>200</v>
      </c>
      <c r="HS25" s="28" t="s">
        <v>200</v>
      </c>
      <c r="HT25" s="28">
        <v>44441560</v>
      </c>
      <c r="HU25" s="28" t="s">
        <v>200</v>
      </c>
      <c r="HV25" s="28" t="s">
        <v>200</v>
      </c>
      <c r="HW25" s="28" t="s">
        <v>200</v>
      </c>
      <c r="HX25" s="28" t="s">
        <v>110</v>
      </c>
      <c r="HY25" s="28" t="s">
        <v>200</v>
      </c>
      <c r="HZ25" s="28" t="s">
        <v>188</v>
      </c>
      <c r="IA25" s="28" t="s">
        <v>200</v>
      </c>
      <c r="IB25" s="28">
        <v>5315757</v>
      </c>
      <c r="IC25" s="28" t="s">
        <v>200</v>
      </c>
      <c r="ID25" s="28" t="s">
        <v>200</v>
      </c>
      <c r="IE25" s="28" t="s">
        <v>200</v>
      </c>
      <c r="IF25" s="28" t="s">
        <v>110</v>
      </c>
      <c r="IG25" s="28" t="s">
        <v>200</v>
      </c>
      <c r="IH25" s="28">
        <v>3004449</v>
      </c>
      <c r="II25" s="28" t="s">
        <v>200</v>
      </c>
      <c r="IJ25" s="28">
        <v>7249089</v>
      </c>
      <c r="IK25" s="28" t="s">
        <v>200</v>
      </c>
      <c r="IL25" s="28" t="s">
        <v>200</v>
      </c>
      <c r="IM25" s="28" t="s">
        <v>200</v>
      </c>
      <c r="IN25" s="28" t="s">
        <v>200</v>
      </c>
      <c r="IO25" s="28" t="s">
        <v>200</v>
      </c>
      <c r="IP25" s="28" t="s">
        <v>200</v>
      </c>
      <c r="IQ25" s="28" t="s">
        <v>200</v>
      </c>
      <c r="IR25" s="28" t="s">
        <v>200</v>
      </c>
      <c r="IS25" s="28" t="s">
        <v>200</v>
      </c>
      <c r="IT25" s="28" t="s">
        <v>200</v>
      </c>
      <c r="IU25" s="28" t="s">
        <v>200</v>
      </c>
      <c r="IV25" s="28" t="s">
        <v>200</v>
      </c>
      <c r="IW25" s="28" t="s">
        <v>200</v>
      </c>
      <c r="IX25" s="28">
        <v>579180</v>
      </c>
      <c r="IY25" s="28">
        <v>5733670</v>
      </c>
      <c r="IZ25" s="28" t="s">
        <v>149</v>
      </c>
      <c r="JA25" s="28" t="s">
        <v>200</v>
      </c>
      <c r="JB25" s="28" t="s">
        <v>200</v>
      </c>
      <c r="JC25" s="28" t="s">
        <v>200</v>
      </c>
      <c r="JD25" s="28" t="s">
        <v>200</v>
      </c>
      <c r="JE25" s="28" t="s">
        <v>200</v>
      </c>
      <c r="JF25" s="28">
        <v>1910949</v>
      </c>
      <c r="JG25" s="28" t="s">
        <v>200</v>
      </c>
      <c r="JH25" s="28" t="s">
        <v>200</v>
      </c>
      <c r="JI25" s="28" t="s">
        <v>200</v>
      </c>
      <c r="JJ25" s="28" t="s">
        <v>200</v>
      </c>
      <c r="JK25" s="28" t="s">
        <v>200</v>
      </c>
      <c r="JL25" s="28" t="s">
        <v>200</v>
      </c>
      <c r="JM25" s="28" t="s">
        <v>200</v>
      </c>
      <c r="JN25" s="28" t="s">
        <v>200</v>
      </c>
      <c r="JO25" s="28">
        <v>8702788</v>
      </c>
    </row>
    <row r="26" spans="1:275" ht="17.25" customHeight="1">
      <c r="A26" s="103"/>
      <c r="B26" s="24" t="s">
        <v>95</v>
      </c>
      <c r="C26" s="21" t="s">
        <v>50</v>
      </c>
      <c r="D26" s="28" t="s">
        <v>200</v>
      </c>
      <c r="E26" s="28" t="s">
        <v>200</v>
      </c>
      <c r="F26" s="28" t="s">
        <v>200</v>
      </c>
      <c r="G26" s="28" t="s">
        <v>200</v>
      </c>
      <c r="H26" s="28" t="s">
        <v>148</v>
      </c>
      <c r="I26" s="28" t="s">
        <v>200</v>
      </c>
      <c r="J26" s="28" t="s">
        <v>200</v>
      </c>
      <c r="K26" s="28" t="s">
        <v>110</v>
      </c>
      <c r="L26" s="28" t="s">
        <v>200</v>
      </c>
      <c r="M26" s="28" t="s">
        <v>110</v>
      </c>
      <c r="N26" s="28" t="s">
        <v>110</v>
      </c>
      <c r="O26" s="28" t="s">
        <v>200</v>
      </c>
      <c r="P26" s="28" t="s">
        <v>200</v>
      </c>
      <c r="Q26" s="28" t="s">
        <v>200</v>
      </c>
      <c r="R26" s="28" t="s">
        <v>200</v>
      </c>
      <c r="S26" s="28" t="s">
        <v>200</v>
      </c>
      <c r="T26" s="28">
        <v>52281104</v>
      </c>
      <c r="U26" s="28" t="s">
        <v>110</v>
      </c>
      <c r="V26" s="28" t="s">
        <v>110</v>
      </c>
      <c r="W26" s="28" t="s">
        <v>110</v>
      </c>
      <c r="X26" s="28" t="s">
        <v>200</v>
      </c>
      <c r="Y26" s="28" t="s">
        <v>200</v>
      </c>
      <c r="Z26" s="28" t="s">
        <v>200</v>
      </c>
      <c r="AA26" s="28" t="s">
        <v>149</v>
      </c>
      <c r="AB26" s="28" t="s">
        <v>200</v>
      </c>
      <c r="AC26" s="28" t="s">
        <v>200</v>
      </c>
      <c r="AD26" s="28" t="s">
        <v>200</v>
      </c>
      <c r="AE26" s="28" t="s">
        <v>200</v>
      </c>
      <c r="AF26" s="28" t="s">
        <v>200</v>
      </c>
      <c r="AG26" s="28" t="s">
        <v>110</v>
      </c>
      <c r="AH26" s="28" t="s">
        <v>149</v>
      </c>
      <c r="AI26" s="28" t="s">
        <v>200</v>
      </c>
      <c r="AJ26" s="28">
        <v>237454859</v>
      </c>
      <c r="AK26" s="28" t="s">
        <v>200</v>
      </c>
      <c r="AL26" s="28" t="s">
        <v>200</v>
      </c>
      <c r="AM26" s="28" t="s">
        <v>200</v>
      </c>
      <c r="AN26" s="28" t="s">
        <v>128</v>
      </c>
      <c r="AO26" s="28" t="s">
        <v>200</v>
      </c>
      <c r="AP26" s="28" t="s">
        <v>200</v>
      </c>
      <c r="AQ26" s="28" t="s">
        <v>200</v>
      </c>
      <c r="AR26" s="28" t="s">
        <v>110</v>
      </c>
      <c r="AS26" s="28" t="s">
        <v>200</v>
      </c>
      <c r="AT26" s="28" t="s">
        <v>200</v>
      </c>
      <c r="AU26" s="28" t="s">
        <v>110</v>
      </c>
      <c r="AV26" s="28" t="s">
        <v>200</v>
      </c>
      <c r="AW26" s="28" t="s">
        <v>200</v>
      </c>
      <c r="AX26" s="28" t="s">
        <v>200</v>
      </c>
      <c r="AY26" s="28" t="s">
        <v>128</v>
      </c>
      <c r="AZ26" s="28" t="s">
        <v>200</v>
      </c>
      <c r="BA26" s="28" t="s">
        <v>200</v>
      </c>
      <c r="BB26" s="28">
        <v>501960118</v>
      </c>
      <c r="BC26" s="28" t="s">
        <v>200</v>
      </c>
      <c r="BD26" s="28" t="s">
        <v>128</v>
      </c>
      <c r="BE26" s="28" t="s">
        <v>148</v>
      </c>
      <c r="BF26" s="28" t="s">
        <v>200</v>
      </c>
      <c r="BG26" s="28" t="s">
        <v>110</v>
      </c>
      <c r="BH26" s="28" t="s">
        <v>200</v>
      </c>
      <c r="BI26" s="28">
        <v>21798123</v>
      </c>
      <c r="BJ26" s="28" t="s">
        <v>200</v>
      </c>
      <c r="BK26" s="28">
        <v>0</v>
      </c>
      <c r="BL26" s="28" t="s">
        <v>200</v>
      </c>
      <c r="BM26" s="28" t="s">
        <v>200</v>
      </c>
      <c r="BN26" s="28" t="s">
        <v>200</v>
      </c>
      <c r="BO26" s="28" t="s">
        <v>200</v>
      </c>
      <c r="BP26" s="28" t="s">
        <v>149</v>
      </c>
      <c r="BQ26" s="28" t="s">
        <v>110</v>
      </c>
      <c r="BR26" s="28" t="s">
        <v>128</v>
      </c>
      <c r="BS26" s="28" t="s">
        <v>200</v>
      </c>
      <c r="BT26" s="28" t="s">
        <v>200</v>
      </c>
      <c r="BU26" s="28" t="s">
        <v>148</v>
      </c>
      <c r="BV26" s="28" t="s">
        <v>200</v>
      </c>
      <c r="BW26" s="28" t="s">
        <v>200</v>
      </c>
      <c r="BX26" s="28" t="s">
        <v>200</v>
      </c>
      <c r="BY26" s="28" t="s">
        <v>200</v>
      </c>
      <c r="BZ26" s="28" t="s">
        <v>200</v>
      </c>
      <c r="CA26" s="28" t="s">
        <v>200</v>
      </c>
      <c r="CB26" s="28" t="s">
        <v>200</v>
      </c>
      <c r="CC26" s="28" t="s">
        <v>200</v>
      </c>
      <c r="CD26" s="28">
        <v>350892548</v>
      </c>
      <c r="CE26" s="28" t="s">
        <v>200</v>
      </c>
      <c r="CF26" s="28" t="s">
        <v>200</v>
      </c>
      <c r="CG26" s="28" t="s">
        <v>200</v>
      </c>
      <c r="CH26" s="28" t="s">
        <v>200</v>
      </c>
      <c r="CI26" s="28" t="s">
        <v>200</v>
      </c>
      <c r="CJ26" s="28" t="s">
        <v>148</v>
      </c>
      <c r="CK26" s="28" t="s">
        <v>200</v>
      </c>
      <c r="CL26" s="28" t="s">
        <v>200</v>
      </c>
      <c r="CM26" s="28" t="s">
        <v>200</v>
      </c>
      <c r="CN26" s="28" t="s">
        <v>200</v>
      </c>
      <c r="CO26" s="28" t="s">
        <v>200</v>
      </c>
      <c r="CP26" s="28" t="s">
        <v>200</v>
      </c>
      <c r="CQ26" s="28" t="s">
        <v>200</v>
      </c>
      <c r="CR26" s="28" t="s">
        <v>110</v>
      </c>
      <c r="CS26" s="28" t="s">
        <v>200</v>
      </c>
      <c r="CT26" s="28" t="s">
        <v>110</v>
      </c>
      <c r="CU26" s="28" t="s">
        <v>200</v>
      </c>
      <c r="CV26" s="28" t="s">
        <v>200</v>
      </c>
      <c r="CW26" s="28" t="s">
        <v>200</v>
      </c>
      <c r="CX26" s="28" t="s">
        <v>200</v>
      </c>
      <c r="CY26" s="28" t="s">
        <v>200</v>
      </c>
      <c r="CZ26" s="28" t="s">
        <v>110</v>
      </c>
      <c r="DA26" s="28" t="s">
        <v>200</v>
      </c>
      <c r="DB26" s="28" t="s">
        <v>149</v>
      </c>
      <c r="DC26" s="28" t="s">
        <v>149</v>
      </c>
      <c r="DD26" s="28" t="s">
        <v>200</v>
      </c>
      <c r="DE26" s="28" t="s">
        <v>200</v>
      </c>
      <c r="DF26" s="28" t="s">
        <v>200</v>
      </c>
      <c r="DG26" s="28" t="s">
        <v>200</v>
      </c>
      <c r="DH26" s="28" t="s">
        <v>200</v>
      </c>
      <c r="DI26" s="28" t="s">
        <v>200</v>
      </c>
      <c r="DJ26" s="28" t="s">
        <v>200</v>
      </c>
      <c r="DK26" s="28" t="s">
        <v>200</v>
      </c>
      <c r="DL26" s="28" t="s">
        <v>200</v>
      </c>
      <c r="DM26" s="28" t="s">
        <v>200</v>
      </c>
      <c r="DN26" s="28">
        <v>104225724</v>
      </c>
      <c r="DO26" s="28" t="s">
        <v>200</v>
      </c>
      <c r="DP26" s="28" t="s">
        <v>200</v>
      </c>
      <c r="DQ26" s="28" t="s">
        <v>200</v>
      </c>
      <c r="DR26" s="28" t="s">
        <v>200</v>
      </c>
      <c r="DS26" s="28" t="s">
        <v>200</v>
      </c>
      <c r="DT26" s="28" t="s">
        <v>200</v>
      </c>
      <c r="DU26" s="28" t="s">
        <v>200</v>
      </c>
      <c r="DV26" s="28" t="s">
        <v>200</v>
      </c>
      <c r="DW26" s="28" t="s">
        <v>200</v>
      </c>
      <c r="DX26" s="28">
        <v>13559815</v>
      </c>
      <c r="DY26" s="28" t="s">
        <v>200</v>
      </c>
      <c r="DZ26" s="28">
        <v>0</v>
      </c>
      <c r="EA26" s="28" t="s">
        <v>200</v>
      </c>
      <c r="EB26" s="28" t="s">
        <v>200</v>
      </c>
      <c r="EC26" s="28" t="s">
        <v>200</v>
      </c>
      <c r="ED26" s="28" t="s">
        <v>200</v>
      </c>
      <c r="EE26" s="28" t="s">
        <v>200</v>
      </c>
      <c r="EF26" s="28" t="s">
        <v>200</v>
      </c>
      <c r="EG26" s="28" t="s">
        <v>200</v>
      </c>
      <c r="EH26" s="28" t="s">
        <v>200</v>
      </c>
      <c r="EI26" s="28" t="s">
        <v>200</v>
      </c>
      <c r="EJ26" s="28" t="s">
        <v>200</v>
      </c>
      <c r="EK26" s="28" t="s">
        <v>200</v>
      </c>
      <c r="EL26" s="28" t="s">
        <v>200</v>
      </c>
      <c r="EM26" s="28" t="s">
        <v>200</v>
      </c>
      <c r="EN26" s="28" t="s">
        <v>200</v>
      </c>
      <c r="EO26" s="28" t="s">
        <v>200</v>
      </c>
      <c r="EP26" s="28" t="s">
        <v>200</v>
      </c>
      <c r="EQ26" s="28" t="s">
        <v>200</v>
      </c>
      <c r="ER26" s="28" t="s">
        <v>200</v>
      </c>
      <c r="ES26" s="28" t="s">
        <v>200</v>
      </c>
      <c r="ET26" s="28" t="s">
        <v>200</v>
      </c>
      <c r="EU26" s="28" t="s">
        <v>200</v>
      </c>
      <c r="EV26" s="28" t="s">
        <v>200</v>
      </c>
      <c r="EW26" s="28" t="s">
        <v>200</v>
      </c>
      <c r="EX26" s="28" t="s">
        <v>200</v>
      </c>
      <c r="EY26" s="28" t="s">
        <v>200</v>
      </c>
      <c r="EZ26" s="28" t="s">
        <v>200</v>
      </c>
      <c r="FA26" s="28" t="s">
        <v>200</v>
      </c>
      <c r="FB26" s="28" t="s">
        <v>148</v>
      </c>
      <c r="FC26" s="28" t="s">
        <v>200</v>
      </c>
      <c r="FD26" s="28" t="s">
        <v>200</v>
      </c>
      <c r="FE26" s="28" t="s">
        <v>200</v>
      </c>
      <c r="FF26" s="28">
        <v>862083</v>
      </c>
      <c r="FG26" s="28" t="s">
        <v>200</v>
      </c>
      <c r="FH26" s="28" t="s">
        <v>110</v>
      </c>
      <c r="FI26" s="28" t="s">
        <v>200</v>
      </c>
      <c r="FJ26" s="28" t="s">
        <v>110</v>
      </c>
      <c r="FK26" s="28" t="s">
        <v>200</v>
      </c>
      <c r="FL26" s="28" t="s">
        <v>200</v>
      </c>
      <c r="FM26" s="28" t="s">
        <v>148</v>
      </c>
      <c r="FN26" s="28" t="s">
        <v>200</v>
      </c>
      <c r="FO26" s="28" t="s">
        <v>200</v>
      </c>
      <c r="FP26" s="28" t="s">
        <v>110</v>
      </c>
      <c r="FQ26" s="28" t="s">
        <v>149</v>
      </c>
      <c r="FR26" s="28" t="s">
        <v>149</v>
      </c>
      <c r="FS26" s="28" t="s">
        <v>200</v>
      </c>
      <c r="FT26" s="28" t="s">
        <v>148</v>
      </c>
      <c r="FU26" s="28" t="s">
        <v>200</v>
      </c>
      <c r="FV26" s="28" t="s">
        <v>200</v>
      </c>
      <c r="FW26" s="28" t="s">
        <v>200</v>
      </c>
      <c r="FX26" s="28" t="s">
        <v>149</v>
      </c>
      <c r="FY26" s="28" t="s">
        <v>149</v>
      </c>
      <c r="FZ26" s="28" t="s">
        <v>200</v>
      </c>
      <c r="GA26" s="28" t="s">
        <v>128</v>
      </c>
      <c r="GB26" s="28" t="s">
        <v>149</v>
      </c>
      <c r="GC26" s="28" t="s">
        <v>149</v>
      </c>
      <c r="GD26" s="28" t="s">
        <v>200</v>
      </c>
      <c r="GE26" s="28" t="s">
        <v>110</v>
      </c>
      <c r="GF26" s="28" t="s">
        <v>110</v>
      </c>
      <c r="GG26" s="28" t="s">
        <v>200</v>
      </c>
      <c r="GH26" s="28" t="s">
        <v>200</v>
      </c>
      <c r="GI26" s="28" t="s">
        <v>110</v>
      </c>
      <c r="GJ26" s="28" t="s">
        <v>200</v>
      </c>
      <c r="GK26" s="28" t="s">
        <v>110</v>
      </c>
      <c r="GL26" s="28" t="s">
        <v>200</v>
      </c>
      <c r="GM26" s="28" t="s">
        <v>110</v>
      </c>
      <c r="GN26" s="28" t="s">
        <v>200</v>
      </c>
      <c r="GO26" s="28" t="s">
        <v>200</v>
      </c>
      <c r="GP26" s="28" t="s">
        <v>110</v>
      </c>
      <c r="GQ26" s="28" t="s">
        <v>200</v>
      </c>
      <c r="GR26" s="28" t="s">
        <v>200</v>
      </c>
      <c r="GS26" s="28" t="s">
        <v>200</v>
      </c>
      <c r="GT26" s="28" t="s">
        <v>200</v>
      </c>
      <c r="GU26" s="28" t="s">
        <v>200</v>
      </c>
      <c r="GV26" s="28" t="s">
        <v>200</v>
      </c>
      <c r="GW26" s="28" t="s">
        <v>200</v>
      </c>
      <c r="GX26" s="28" t="s">
        <v>200</v>
      </c>
      <c r="GY26" s="28" t="s">
        <v>200</v>
      </c>
      <c r="GZ26" s="28" t="s">
        <v>200</v>
      </c>
      <c r="HA26" s="28" t="s">
        <v>200</v>
      </c>
      <c r="HB26" s="28" t="s">
        <v>200</v>
      </c>
      <c r="HC26" s="28" t="s">
        <v>200</v>
      </c>
      <c r="HD26" s="28" t="s">
        <v>200</v>
      </c>
      <c r="HE26" s="28" t="s">
        <v>200</v>
      </c>
      <c r="HF26" s="28" t="s">
        <v>200</v>
      </c>
      <c r="HG26" s="28" t="s">
        <v>200</v>
      </c>
      <c r="HH26" s="28" t="s">
        <v>200</v>
      </c>
      <c r="HI26" s="28" t="s">
        <v>148</v>
      </c>
      <c r="HJ26" s="28" t="s">
        <v>200</v>
      </c>
      <c r="HK26" s="28" t="s">
        <v>200</v>
      </c>
      <c r="HL26" s="28" t="s">
        <v>200</v>
      </c>
      <c r="HM26" s="28" t="s">
        <v>200</v>
      </c>
      <c r="HN26" s="28" t="s">
        <v>200</v>
      </c>
      <c r="HO26" s="28" t="s">
        <v>200</v>
      </c>
      <c r="HP26" s="28" t="s">
        <v>200</v>
      </c>
      <c r="HQ26" s="28" t="s">
        <v>200</v>
      </c>
      <c r="HR26" s="28" t="s">
        <v>200</v>
      </c>
      <c r="HS26" s="28" t="s">
        <v>200</v>
      </c>
      <c r="HT26" s="28" t="s">
        <v>200</v>
      </c>
      <c r="HU26" s="28" t="s">
        <v>200</v>
      </c>
      <c r="HV26" s="28" t="s">
        <v>200</v>
      </c>
      <c r="HW26" s="28" t="s">
        <v>200</v>
      </c>
      <c r="HX26" s="28" t="s">
        <v>110</v>
      </c>
      <c r="HY26" s="28" t="s">
        <v>200</v>
      </c>
      <c r="HZ26" s="28" t="s">
        <v>188</v>
      </c>
      <c r="IA26" s="28" t="s">
        <v>200</v>
      </c>
      <c r="IB26" s="28" t="s">
        <v>200</v>
      </c>
      <c r="IC26" s="28" t="s">
        <v>200</v>
      </c>
      <c r="ID26" s="28" t="s">
        <v>200</v>
      </c>
      <c r="IE26" s="28" t="s">
        <v>200</v>
      </c>
      <c r="IF26" s="28" t="s">
        <v>110</v>
      </c>
      <c r="IG26" s="28" t="s">
        <v>200</v>
      </c>
      <c r="IH26" s="28">
        <v>3004449</v>
      </c>
      <c r="II26" s="28" t="s">
        <v>200</v>
      </c>
      <c r="IJ26" s="28" t="s">
        <v>200</v>
      </c>
      <c r="IK26" s="28" t="s">
        <v>200</v>
      </c>
      <c r="IL26" s="28" t="s">
        <v>200</v>
      </c>
      <c r="IM26" s="28" t="s">
        <v>200</v>
      </c>
      <c r="IN26" s="28" t="s">
        <v>200</v>
      </c>
      <c r="IO26" s="28" t="s">
        <v>200</v>
      </c>
      <c r="IP26" s="28" t="s">
        <v>200</v>
      </c>
      <c r="IQ26" s="28" t="s">
        <v>200</v>
      </c>
      <c r="IR26" s="28" t="s">
        <v>200</v>
      </c>
      <c r="IS26" s="28" t="s">
        <v>200</v>
      </c>
      <c r="IT26" s="28" t="s">
        <v>200</v>
      </c>
      <c r="IU26" s="28" t="s">
        <v>200</v>
      </c>
      <c r="IV26" s="28" t="s">
        <v>200</v>
      </c>
      <c r="IW26" s="28" t="s">
        <v>200</v>
      </c>
      <c r="IX26" s="28" t="s">
        <v>200</v>
      </c>
      <c r="IY26" s="28" t="s">
        <v>200</v>
      </c>
      <c r="IZ26" s="28" t="s">
        <v>149</v>
      </c>
      <c r="JA26" s="28" t="s">
        <v>200</v>
      </c>
      <c r="JB26" s="28" t="s">
        <v>200</v>
      </c>
      <c r="JC26" s="28" t="s">
        <v>200</v>
      </c>
      <c r="JD26" s="28" t="s">
        <v>200</v>
      </c>
      <c r="JE26" s="28" t="s">
        <v>200</v>
      </c>
      <c r="JF26" s="28" t="s">
        <v>200</v>
      </c>
      <c r="JG26" s="28" t="s">
        <v>200</v>
      </c>
      <c r="JH26" s="28" t="s">
        <v>200</v>
      </c>
      <c r="JI26" s="28" t="s">
        <v>200</v>
      </c>
      <c r="JJ26" s="28" t="s">
        <v>200</v>
      </c>
      <c r="JK26" s="28" t="s">
        <v>200</v>
      </c>
      <c r="JL26" s="28" t="s">
        <v>200</v>
      </c>
      <c r="JM26" s="28" t="s">
        <v>200</v>
      </c>
      <c r="JN26" s="28" t="s">
        <v>200</v>
      </c>
      <c r="JO26" s="28">
        <v>8702788</v>
      </c>
    </row>
    <row r="27" spans="1:275" ht="17.25" customHeight="1">
      <c r="A27" s="103"/>
      <c r="B27" s="24" t="s">
        <v>96</v>
      </c>
      <c r="C27" s="21" t="s">
        <v>51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148</v>
      </c>
      <c r="I27" s="28" t="s">
        <v>200</v>
      </c>
      <c r="J27" s="28" t="s">
        <v>200</v>
      </c>
      <c r="K27" s="28" t="s">
        <v>110</v>
      </c>
      <c r="L27" s="28" t="s">
        <v>200</v>
      </c>
      <c r="M27" s="28" t="s">
        <v>110</v>
      </c>
      <c r="N27" s="28" t="s">
        <v>110</v>
      </c>
      <c r="O27" s="28" t="s">
        <v>200</v>
      </c>
      <c r="P27" s="28" t="s">
        <v>200</v>
      </c>
      <c r="Q27" s="28" t="s">
        <v>200</v>
      </c>
      <c r="R27" s="28" t="s">
        <v>200</v>
      </c>
      <c r="S27" s="28" t="s">
        <v>200</v>
      </c>
      <c r="T27" s="28" t="s">
        <v>200</v>
      </c>
      <c r="U27" s="28" t="s">
        <v>110</v>
      </c>
      <c r="V27" s="28" t="s">
        <v>110</v>
      </c>
      <c r="W27" s="28" t="s">
        <v>110</v>
      </c>
      <c r="X27" s="28" t="s">
        <v>200</v>
      </c>
      <c r="Y27" s="28" t="s">
        <v>200</v>
      </c>
      <c r="Z27" s="28" t="s">
        <v>200</v>
      </c>
      <c r="AA27" s="28" t="s">
        <v>149</v>
      </c>
      <c r="AB27" s="28" t="s">
        <v>200</v>
      </c>
      <c r="AC27" s="28" t="s">
        <v>200</v>
      </c>
      <c r="AD27" s="28" t="s">
        <v>200</v>
      </c>
      <c r="AE27" s="28" t="s">
        <v>200</v>
      </c>
      <c r="AF27" s="28" t="s">
        <v>200</v>
      </c>
      <c r="AG27" s="28" t="s">
        <v>110</v>
      </c>
      <c r="AH27" s="28" t="s">
        <v>149</v>
      </c>
      <c r="AI27" s="28" t="s">
        <v>200</v>
      </c>
      <c r="AJ27" s="28">
        <v>0</v>
      </c>
      <c r="AK27" s="28" t="s">
        <v>200</v>
      </c>
      <c r="AL27" s="28" t="s">
        <v>200</v>
      </c>
      <c r="AM27" s="28" t="s">
        <v>200</v>
      </c>
      <c r="AN27" s="28" t="s">
        <v>128</v>
      </c>
      <c r="AO27" s="28" t="s">
        <v>200</v>
      </c>
      <c r="AP27" s="28" t="s">
        <v>200</v>
      </c>
      <c r="AQ27" s="28" t="s">
        <v>200</v>
      </c>
      <c r="AR27" s="28" t="s">
        <v>110</v>
      </c>
      <c r="AS27" s="28" t="s">
        <v>200</v>
      </c>
      <c r="AT27" s="28" t="s">
        <v>200</v>
      </c>
      <c r="AU27" s="28" t="s">
        <v>110</v>
      </c>
      <c r="AV27" s="28" t="s">
        <v>200</v>
      </c>
      <c r="AW27" s="28" t="s">
        <v>200</v>
      </c>
      <c r="AX27" s="28" t="s">
        <v>200</v>
      </c>
      <c r="AY27" s="28" t="s">
        <v>128</v>
      </c>
      <c r="AZ27" s="28" t="s">
        <v>200</v>
      </c>
      <c r="BA27" s="28" t="s">
        <v>200</v>
      </c>
      <c r="BB27" s="28" t="s">
        <v>200</v>
      </c>
      <c r="BC27" s="28" t="s">
        <v>200</v>
      </c>
      <c r="BD27" s="28" t="s">
        <v>128</v>
      </c>
      <c r="BE27" s="28" t="s">
        <v>148</v>
      </c>
      <c r="BF27" s="28" t="s">
        <v>200</v>
      </c>
      <c r="BG27" s="28" t="s">
        <v>110</v>
      </c>
      <c r="BH27" s="28">
        <v>285571685</v>
      </c>
      <c r="BI27" s="28" t="s">
        <v>200</v>
      </c>
      <c r="BJ27" s="28" t="s">
        <v>200</v>
      </c>
      <c r="BK27" s="28">
        <v>27303392</v>
      </c>
      <c r="BL27" s="28" t="s">
        <v>200</v>
      </c>
      <c r="BM27" s="28" t="s">
        <v>200</v>
      </c>
      <c r="BN27" s="28" t="s">
        <v>200</v>
      </c>
      <c r="BO27" s="28" t="s">
        <v>200</v>
      </c>
      <c r="BP27" s="28" t="s">
        <v>149</v>
      </c>
      <c r="BQ27" s="28" t="s">
        <v>110</v>
      </c>
      <c r="BR27" s="28" t="s">
        <v>128</v>
      </c>
      <c r="BS27" s="28" t="s">
        <v>200</v>
      </c>
      <c r="BT27" s="28" t="s">
        <v>200</v>
      </c>
      <c r="BU27" s="28" t="s">
        <v>148</v>
      </c>
      <c r="BV27" s="28" t="s">
        <v>200</v>
      </c>
      <c r="BW27" s="28" t="s">
        <v>200</v>
      </c>
      <c r="BX27" s="28" t="s">
        <v>200</v>
      </c>
      <c r="BY27" s="28" t="s">
        <v>200</v>
      </c>
      <c r="BZ27" s="28" t="s">
        <v>200</v>
      </c>
      <c r="CA27" s="28" t="s">
        <v>200</v>
      </c>
      <c r="CB27" s="28" t="s">
        <v>200</v>
      </c>
      <c r="CC27" s="28" t="s">
        <v>200</v>
      </c>
      <c r="CD27" s="28" t="s">
        <v>200</v>
      </c>
      <c r="CE27" s="28" t="s">
        <v>200</v>
      </c>
      <c r="CF27" s="28" t="s">
        <v>200</v>
      </c>
      <c r="CG27" s="28" t="s">
        <v>200</v>
      </c>
      <c r="CH27" s="28" t="s">
        <v>200</v>
      </c>
      <c r="CI27" s="28" t="s">
        <v>200</v>
      </c>
      <c r="CJ27" s="28" t="s">
        <v>148</v>
      </c>
      <c r="CK27" s="28" t="s">
        <v>200</v>
      </c>
      <c r="CL27" s="28" t="s">
        <v>200</v>
      </c>
      <c r="CM27" s="28" t="s">
        <v>200</v>
      </c>
      <c r="CN27" s="28" t="s">
        <v>200</v>
      </c>
      <c r="CO27" s="28" t="s">
        <v>200</v>
      </c>
      <c r="CP27" s="28" t="s">
        <v>200</v>
      </c>
      <c r="CQ27" s="28" t="s">
        <v>200</v>
      </c>
      <c r="CR27" s="28" t="s">
        <v>110</v>
      </c>
      <c r="CS27" s="28" t="s">
        <v>200</v>
      </c>
      <c r="CT27" s="28" t="s">
        <v>110</v>
      </c>
      <c r="CU27" s="28" t="s">
        <v>200</v>
      </c>
      <c r="CV27" s="28" t="s">
        <v>200</v>
      </c>
      <c r="CW27" s="28" t="s">
        <v>200</v>
      </c>
      <c r="CX27" s="28" t="s">
        <v>200</v>
      </c>
      <c r="CY27" s="28" t="s">
        <v>200</v>
      </c>
      <c r="CZ27" s="28" t="s">
        <v>110</v>
      </c>
      <c r="DA27" s="28" t="s">
        <v>200</v>
      </c>
      <c r="DB27" s="28" t="s">
        <v>149</v>
      </c>
      <c r="DC27" s="28" t="s">
        <v>149</v>
      </c>
      <c r="DD27" s="28" t="s">
        <v>200</v>
      </c>
      <c r="DE27" s="28" t="s">
        <v>200</v>
      </c>
      <c r="DF27" s="28" t="s">
        <v>200</v>
      </c>
      <c r="DG27" s="28" t="s">
        <v>200</v>
      </c>
      <c r="DH27" s="28" t="s">
        <v>200</v>
      </c>
      <c r="DI27" s="28" t="s">
        <v>200</v>
      </c>
      <c r="DJ27" s="28" t="s">
        <v>200</v>
      </c>
      <c r="DK27" s="28" t="s">
        <v>200</v>
      </c>
      <c r="DL27" s="28" t="s">
        <v>200</v>
      </c>
      <c r="DM27" s="28" t="s">
        <v>200</v>
      </c>
      <c r="DN27" s="28" t="s">
        <v>200</v>
      </c>
      <c r="DO27" s="28" t="s">
        <v>200</v>
      </c>
      <c r="DP27" s="28" t="s">
        <v>200</v>
      </c>
      <c r="DQ27" s="28" t="s">
        <v>200</v>
      </c>
      <c r="DR27" s="28" t="s">
        <v>200</v>
      </c>
      <c r="DS27" s="28" t="s">
        <v>200</v>
      </c>
      <c r="DT27" s="28" t="s">
        <v>200</v>
      </c>
      <c r="DU27" s="28" t="s">
        <v>200</v>
      </c>
      <c r="DV27" s="28" t="s">
        <v>200</v>
      </c>
      <c r="DW27" s="28" t="s">
        <v>200</v>
      </c>
      <c r="DX27" s="28" t="s">
        <v>200</v>
      </c>
      <c r="DY27" s="28" t="s">
        <v>200</v>
      </c>
      <c r="DZ27" s="28" t="s">
        <v>200</v>
      </c>
      <c r="EA27" s="28" t="s">
        <v>200</v>
      </c>
      <c r="EB27" s="28" t="s">
        <v>200</v>
      </c>
      <c r="EC27" s="28" t="s">
        <v>200</v>
      </c>
      <c r="ED27" s="28" t="s">
        <v>200</v>
      </c>
      <c r="EE27" s="28" t="s">
        <v>200</v>
      </c>
      <c r="EF27" s="28" t="s">
        <v>200</v>
      </c>
      <c r="EG27" s="28" t="s">
        <v>200</v>
      </c>
      <c r="EH27" s="28" t="s">
        <v>200</v>
      </c>
      <c r="EI27" s="28" t="s">
        <v>200</v>
      </c>
      <c r="EJ27" s="28" t="s">
        <v>200</v>
      </c>
      <c r="EK27" s="28" t="s">
        <v>200</v>
      </c>
      <c r="EL27" s="28" t="s">
        <v>200</v>
      </c>
      <c r="EM27" s="28" t="s">
        <v>200</v>
      </c>
      <c r="EN27" s="28" t="s">
        <v>200</v>
      </c>
      <c r="EO27" s="28" t="s">
        <v>200</v>
      </c>
      <c r="EP27" s="28" t="s">
        <v>200</v>
      </c>
      <c r="EQ27" s="28" t="s">
        <v>200</v>
      </c>
      <c r="ER27" s="28" t="s">
        <v>200</v>
      </c>
      <c r="ES27" s="28" t="s">
        <v>200</v>
      </c>
      <c r="ET27" s="28">
        <v>39410533</v>
      </c>
      <c r="EU27" s="28" t="s">
        <v>200</v>
      </c>
      <c r="EV27" s="28" t="s">
        <v>200</v>
      </c>
      <c r="EW27" s="28">
        <v>40271752</v>
      </c>
      <c r="EX27" s="28" t="s">
        <v>200</v>
      </c>
      <c r="EY27" s="28" t="s">
        <v>200</v>
      </c>
      <c r="EZ27" s="28" t="s">
        <v>200</v>
      </c>
      <c r="FA27" s="28" t="s">
        <v>200</v>
      </c>
      <c r="FB27" s="28" t="s">
        <v>148</v>
      </c>
      <c r="FC27" s="28" t="s">
        <v>200</v>
      </c>
      <c r="FD27" s="28" t="s">
        <v>200</v>
      </c>
      <c r="FE27" s="28" t="s">
        <v>200</v>
      </c>
      <c r="FF27" s="28" t="s">
        <v>200</v>
      </c>
      <c r="FG27" s="28" t="s">
        <v>200</v>
      </c>
      <c r="FH27" s="28" t="s">
        <v>110</v>
      </c>
      <c r="FI27" s="28" t="s">
        <v>200</v>
      </c>
      <c r="FJ27" s="28" t="s">
        <v>110</v>
      </c>
      <c r="FK27" s="28" t="s">
        <v>200</v>
      </c>
      <c r="FL27" s="28" t="s">
        <v>200</v>
      </c>
      <c r="FM27" s="28" t="s">
        <v>148</v>
      </c>
      <c r="FN27" s="28" t="s">
        <v>200</v>
      </c>
      <c r="FO27" s="28" t="s">
        <v>200</v>
      </c>
      <c r="FP27" s="28" t="s">
        <v>110</v>
      </c>
      <c r="FQ27" s="28" t="s">
        <v>149</v>
      </c>
      <c r="FR27" s="28" t="s">
        <v>149</v>
      </c>
      <c r="FS27" s="28" t="s">
        <v>200</v>
      </c>
      <c r="FT27" s="28" t="s">
        <v>148</v>
      </c>
      <c r="FU27" s="28" t="s">
        <v>200</v>
      </c>
      <c r="FV27" s="28" t="s">
        <v>200</v>
      </c>
      <c r="FW27" s="28" t="s">
        <v>200</v>
      </c>
      <c r="FX27" s="28" t="s">
        <v>149</v>
      </c>
      <c r="FY27" s="28" t="s">
        <v>149</v>
      </c>
      <c r="FZ27" s="28" t="s">
        <v>200</v>
      </c>
      <c r="GA27" s="28" t="s">
        <v>128</v>
      </c>
      <c r="GB27" s="28" t="s">
        <v>149</v>
      </c>
      <c r="GC27" s="28" t="s">
        <v>149</v>
      </c>
      <c r="GD27" s="28" t="s">
        <v>200</v>
      </c>
      <c r="GE27" s="28" t="s">
        <v>110</v>
      </c>
      <c r="GF27" s="28" t="s">
        <v>110</v>
      </c>
      <c r="GG27" s="28" t="s">
        <v>200</v>
      </c>
      <c r="GH27" s="28" t="s">
        <v>200</v>
      </c>
      <c r="GI27" s="28" t="s">
        <v>110</v>
      </c>
      <c r="GJ27" s="28" t="s">
        <v>200</v>
      </c>
      <c r="GK27" s="28" t="s">
        <v>110</v>
      </c>
      <c r="GL27" s="28" t="s">
        <v>200</v>
      </c>
      <c r="GM27" s="28" t="s">
        <v>110</v>
      </c>
      <c r="GN27" s="28" t="s">
        <v>200</v>
      </c>
      <c r="GO27" s="28" t="s">
        <v>200</v>
      </c>
      <c r="GP27" s="28" t="s">
        <v>110</v>
      </c>
      <c r="GQ27" s="28" t="s">
        <v>200</v>
      </c>
      <c r="GR27" s="28" t="s">
        <v>200</v>
      </c>
      <c r="GS27" s="28" t="s">
        <v>200</v>
      </c>
      <c r="GT27" s="28" t="s">
        <v>200</v>
      </c>
      <c r="GU27" s="28" t="s">
        <v>200</v>
      </c>
      <c r="GV27" s="28" t="s">
        <v>200</v>
      </c>
      <c r="GW27" s="28" t="s">
        <v>200</v>
      </c>
      <c r="GX27" s="28" t="s">
        <v>200</v>
      </c>
      <c r="GY27" s="28" t="s">
        <v>200</v>
      </c>
      <c r="GZ27" s="28" t="s">
        <v>200</v>
      </c>
      <c r="HA27" s="28" t="s">
        <v>200</v>
      </c>
      <c r="HB27" s="28" t="s">
        <v>200</v>
      </c>
      <c r="HC27" s="28" t="s">
        <v>200</v>
      </c>
      <c r="HD27" s="28" t="s">
        <v>200</v>
      </c>
      <c r="HE27" s="28" t="s">
        <v>200</v>
      </c>
      <c r="HF27" s="28" t="s">
        <v>200</v>
      </c>
      <c r="HG27" s="28" t="s">
        <v>200</v>
      </c>
      <c r="HH27" s="28" t="s">
        <v>200</v>
      </c>
      <c r="HI27" s="28" t="s">
        <v>148</v>
      </c>
      <c r="HJ27" s="28" t="s">
        <v>200</v>
      </c>
      <c r="HK27" s="28" t="s">
        <v>200</v>
      </c>
      <c r="HL27" s="28" t="s">
        <v>200</v>
      </c>
      <c r="HM27" s="28" t="s">
        <v>200</v>
      </c>
      <c r="HN27" s="28" t="s">
        <v>200</v>
      </c>
      <c r="HO27" s="28" t="s">
        <v>200</v>
      </c>
      <c r="HP27" s="28" t="s">
        <v>200</v>
      </c>
      <c r="HQ27" s="28" t="s">
        <v>200</v>
      </c>
      <c r="HR27" s="28" t="s">
        <v>200</v>
      </c>
      <c r="HS27" s="28" t="s">
        <v>200</v>
      </c>
      <c r="HT27" s="28" t="s">
        <v>200</v>
      </c>
      <c r="HU27" s="28" t="s">
        <v>200</v>
      </c>
      <c r="HV27" s="28" t="s">
        <v>200</v>
      </c>
      <c r="HW27" s="28" t="s">
        <v>200</v>
      </c>
      <c r="HX27" s="28" t="s">
        <v>110</v>
      </c>
      <c r="HY27" s="28" t="s">
        <v>200</v>
      </c>
      <c r="HZ27" s="28" t="s">
        <v>188</v>
      </c>
      <c r="IA27" s="28" t="s">
        <v>200</v>
      </c>
      <c r="IB27" s="28" t="s">
        <v>200</v>
      </c>
      <c r="IC27" s="28" t="s">
        <v>200</v>
      </c>
      <c r="ID27" s="28" t="s">
        <v>200</v>
      </c>
      <c r="IE27" s="28" t="s">
        <v>200</v>
      </c>
      <c r="IF27" s="28" t="s">
        <v>110</v>
      </c>
      <c r="IG27" s="28" t="s">
        <v>200</v>
      </c>
      <c r="IH27" s="28" t="s">
        <v>200</v>
      </c>
      <c r="II27" s="28" t="s">
        <v>200</v>
      </c>
      <c r="IJ27" s="28" t="s">
        <v>200</v>
      </c>
      <c r="IK27" s="28" t="s">
        <v>200</v>
      </c>
      <c r="IL27" s="28" t="s">
        <v>200</v>
      </c>
      <c r="IM27" s="28" t="s">
        <v>200</v>
      </c>
      <c r="IN27" s="28" t="s">
        <v>200</v>
      </c>
      <c r="IO27" s="28" t="s">
        <v>200</v>
      </c>
      <c r="IP27" s="28" t="s">
        <v>200</v>
      </c>
      <c r="IQ27" s="28" t="s">
        <v>200</v>
      </c>
      <c r="IR27" s="28" t="s">
        <v>200</v>
      </c>
      <c r="IS27" s="28" t="s">
        <v>200</v>
      </c>
      <c r="IT27" s="28" t="s">
        <v>200</v>
      </c>
      <c r="IU27" s="28" t="s">
        <v>200</v>
      </c>
      <c r="IV27" s="28" t="s">
        <v>200</v>
      </c>
      <c r="IW27" s="28" t="s">
        <v>200</v>
      </c>
      <c r="IX27" s="28" t="s">
        <v>200</v>
      </c>
      <c r="IY27" s="28" t="s">
        <v>200</v>
      </c>
      <c r="IZ27" s="28" t="s">
        <v>149</v>
      </c>
      <c r="JA27" s="28" t="s">
        <v>200</v>
      </c>
      <c r="JB27" s="28" t="s">
        <v>200</v>
      </c>
      <c r="JC27" s="28" t="s">
        <v>200</v>
      </c>
      <c r="JD27" s="28" t="s">
        <v>200</v>
      </c>
      <c r="JE27" s="28" t="s">
        <v>200</v>
      </c>
      <c r="JF27" s="28" t="s">
        <v>200</v>
      </c>
      <c r="JG27" s="28" t="s">
        <v>200</v>
      </c>
      <c r="JH27" s="28" t="s">
        <v>200</v>
      </c>
      <c r="JI27" s="28" t="s">
        <v>200</v>
      </c>
      <c r="JJ27" s="28" t="s">
        <v>200</v>
      </c>
      <c r="JK27" s="28" t="s">
        <v>200</v>
      </c>
      <c r="JL27" s="28" t="s">
        <v>200</v>
      </c>
      <c r="JM27" s="28" t="s">
        <v>200</v>
      </c>
      <c r="JN27" s="28" t="s">
        <v>200</v>
      </c>
      <c r="JO27" s="28" t="s">
        <v>200</v>
      </c>
    </row>
    <row r="28" spans="1:275" ht="17.25" customHeight="1">
      <c r="A28" s="103"/>
      <c r="B28" s="24" t="s">
        <v>97</v>
      </c>
      <c r="C28" s="21" t="s">
        <v>98</v>
      </c>
      <c r="D28" s="28" t="s">
        <v>200</v>
      </c>
      <c r="E28" s="28" t="s">
        <v>200</v>
      </c>
      <c r="F28" s="28" t="s">
        <v>200</v>
      </c>
      <c r="G28" s="28" t="s">
        <v>200</v>
      </c>
      <c r="H28" s="28" t="s">
        <v>148</v>
      </c>
      <c r="I28" s="28" t="s">
        <v>200</v>
      </c>
      <c r="J28" s="28" t="s">
        <v>200</v>
      </c>
      <c r="K28" s="28" t="s">
        <v>110</v>
      </c>
      <c r="L28" s="28" t="s">
        <v>200</v>
      </c>
      <c r="M28" s="28" t="s">
        <v>110</v>
      </c>
      <c r="N28" s="28" t="s">
        <v>110</v>
      </c>
      <c r="O28" s="28" t="s">
        <v>200</v>
      </c>
      <c r="P28" s="28" t="s">
        <v>200</v>
      </c>
      <c r="Q28" s="28" t="s">
        <v>200</v>
      </c>
      <c r="R28" s="28" t="s">
        <v>200</v>
      </c>
      <c r="S28" s="28" t="s">
        <v>200</v>
      </c>
      <c r="T28" s="28" t="s">
        <v>200</v>
      </c>
      <c r="U28" s="28" t="s">
        <v>110</v>
      </c>
      <c r="V28" s="28" t="s">
        <v>110</v>
      </c>
      <c r="W28" s="28" t="s">
        <v>110</v>
      </c>
      <c r="X28" s="28" t="s">
        <v>200</v>
      </c>
      <c r="Y28" s="28" t="s">
        <v>200</v>
      </c>
      <c r="Z28" s="28" t="s">
        <v>200</v>
      </c>
      <c r="AA28" s="28" t="s">
        <v>149</v>
      </c>
      <c r="AB28" s="28" t="s">
        <v>200</v>
      </c>
      <c r="AC28" s="28" t="s">
        <v>200</v>
      </c>
      <c r="AD28" s="28" t="s">
        <v>200</v>
      </c>
      <c r="AE28" s="28" t="s">
        <v>200</v>
      </c>
      <c r="AF28" s="28" t="s">
        <v>200</v>
      </c>
      <c r="AG28" s="28" t="s">
        <v>110</v>
      </c>
      <c r="AH28" s="28" t="s">
        <v>149</v>
      </c>
      <c r="AI28" s="28" t="s">
        <v>200</v>
      </c>
      <c r="AJ28" s="28" t="s">
        <v>200</v>
      </c>
      <c r="AK28" s="28" t="s">
        <v>200</v>
      </c>
      <c r="AL28" s="28" t="s">
        <v>200</v>
      </c>
      <c r="AM28" s="28" t="s">
        <v>200</v>
      </c>
      <c r="AN28" s="28" t="s">
        <v>128</v>
      </c>
      <c r="AO28" s="28" t="s">
        <v>200</v>
      </c>
      <c r="AP28" s="28" t="s">
        <v>200</v>
      </c>
      <c r="AQ28" s="28" t="s">
        <v>200</v>
      </c>
      <c r="AR28" s="28" t="s">
        <v>110</v>
      </c>
      <c r="AS28" s="28" t="s">
        <v>200</v>
      </c>
      <c r="AT28" s="28" t="s">
        <v>200</v>
      </c>
      <c r="AU28" s="28" t="s">
        <v>110</v>
      </c>
      <c r="AV28" s="28" t="s">
        <v>200</v>
      </c>
      <c r="AW28" s="28" t="s">
        <v>200</v>
      </c>
      <c r="AX28" s="28" t="s">
        <v>200</v>
      </c>
      <c r="AY28" s="28" t="s">
        <v>128</v>
      </c>
      <c r="AZ28" s="28" t="s">
        <v>200</v>
      </c>
      <c r="BA28" s="28" t="s">
        <v>200</v>
      </c>
      <c r="BB28" s="28" t="s">
        <v>200</v>
      </c>
      <c r="BC28" s="28" t="s">
        <v>200</v>
      </c>
      <c r="BD28" s="28" t="s">
        <v>128</v>
      </c>
      <c r="BE28" s="28" t="s">
        <v>148</v>
      </c>
      <c r="BF28" s="28" t="s">
        <v>200</v>
      </c>
      <c r="BG28" s="28" t="s">
        <v>110</v>
      </c>
      <c r="BH28" s="28" t="s">
        <v>200</v>
      </c>
      <c r="BI28" s="28" t="s">
        <v>200</v>
      </c>
      <c r="BJ28" s="28" t="s">
        <v>200</v>
      </c>
      <c r="BK28" s="28" t="s">
        <v>200</v>
      </c>
      <c r="BL28" s="28" t="s">
        <v>200</v>
      </c>
      <c r="BM28" s="28" t="s">
        <v>200</v>
      </c>
      <c r="BN28" s="28" t="s">
        <v>200</v>
      </c>
      <c r="BO28" s="28" t="s">
        <v>200</v>
      </c>
      <c r="BP28" s="28" t="s">
        <v>149</v>
      </c>
      <c r="BQ28" s="28" t="s">
        <v>110</v>
      </c>
      <c r="BR28" s="28" t="s">
        <v>128</v>
      </c>
      <c r="BS28" s="28" t="s">
        <v>200</v>
      </c>
      <c r="BT28" s="28" t="s">
        <v>200</v>
      </c>
      <c r="BU28" s="28" t="s">
        <v>148</v>
      </c>
      <c r="BV28" s="28" t="s">
        <v>200</v>
      </c>
      <c r="BW28" s="28" t="s">
        <v>200</v>
      </c>
      <c r="BX28" s="28" t="s">
        <v>200</v>
      </c>
      <c r="BY28" s="28" t="s">
        <v>200</v>
      </c>
      <c r="BZ28" s="28" t="s">
        <v>200</v>
      </c>
      <c r="CA28" s="28" t="s">
        <v>200</v>
      </c>
      <c r="CB28" s="28" t="s">
        <v>200</v>
      </c>
      <c r="CC28" s="28" t="s">
        <v>200</v>
      </c>
      <c r="CD28" s="28" t="s">
        <v>200</v>
      </c>
      <c r="CE28" s="28" t="s">
        <v>200</v>
      </c>
      <c r="CF28" s="28" t="s">
        <v>200</v>
      </c>
      <c r="CG28" s="28" t="s">
        <v>200</v>
      </c>
      <c r="CH28" s="28" t="s">
        <v>200</v>
      </c>
      <c r="CI28" s="28" t="s">
        <v>200</v>
      </c>
      <c r="CJ28" s="28" t="s">
        <v>148</v>
      </c>
      <c r="CK28" s="28" t="s">
        <v>200</v>
      </c>
      <c r="CL28" s="28" t="s">
        <v>200</v>
      </c>
      <c r="CM28" s="28" t="s">
        <v>200</v>
      </c>
      <c r="CN28" s="28" t="s">
        <v>200</v>
      </c>
      <c r="CO28" s="28" t="s">
        <v>200</v>
      </c>
      <c r="CP28" s="28" t="s">
        <v>200</v>
      </c>
      <c r="CQ28" s="28" t="s">
        <v>200</v>
      </c>
      <c r="CR28" s="28" t="s">
        <v>110</v>
      </c>
      <c r="CS28" s="28" t="s">
        <v>200</v>
      </c>
      <c r="CT28" s="28" t="s">
        <v>110</v>
      </c>
      <c r="CU28" s="28" t="s">
        <v>200</v>
      </c>
      <c r="CV28" s="28" t="s">
        <v>200</v>
      </c>
      <c r="CW28" s="28" t="s">
        <v>200</v>
      </c>
      <c r="CX28" s="28" t="s">
        <v>200</v>
      </c>
      <c r="CY28" s="28" t="s">
        <v>200</v>
      </c>
      <c r="CZ28" s="28" t="s">
        <v>110</v>
      </c>
      <c r="DA28" s="28" t="s">
        <v>200</v>
      </c>
      <c r="DB28" s="28" t="s">
        <v>149</v>
      </c>
      <c r="DC28" s="28" t="s">
        <v>149</v>
      </c>
      <c r="DD28" s="28" t="s">
        <v>200</v>
      </c>
      <c r="DE28" s="28" t="s">
        <v>200</v>
      </c>
      <c r="DF28" s="28" t="s">
        <v>200</v>
      </c>
      <c r="DG28" s="28" t="s">
        <v>200</v>
      </c>
      <c r="DH28" s="28" t="s">
        <v>200</v>
      </c>
      <c r="DI28" s="28" t="s">
        <v>200</v>
      </c>
      <c r="DJ28" s="28" t="s">
        <v>200</v>
      </c>
      <c r="DK28" s="28" t="s">
        <v>200</v>
      </c>
      <c r="DL28" s="28" t="s">
        <v>200</v>
      </c>
      <c r="DM28" s="28" t="s">
        <v>200</v>
      </c>
      <c r="DN28" s="28" t="s">
        <v>200</v>
      </c>
      <c r="DO28" s="28" t="s">
        <v>200</v>
      </c>
      <c r="DP28" s="28" t="s">
        <v>200</v>
      </c>
      <c r="DQ28" s="28" t="s">
        <v>200</v>
      </c>
      <c r="DR28" s="28" t="s">
        <v>200</v>
      </c>
      <c r="DS28" s="28" t="s">
        <v>200</v>
      </c>
      <c r="DT28" s="28" t="s">
        <v>200</v>
      </c>
      <c r="DU28" s="28" t="s">
        <v>200</v>
      </c>
      <c r="DV28" s="28" t="s">
        <v>200</v>
      </c>
      <c r="DW28" s="28" t="s">
        <v>200</v>
      </c>
      <c r="DX28" s="28" t="s">
        <v>200</v>
      </c>
      <c r="DY28" s="28" t="s">
        <v>200</v>
      </c>
      <c r="DZ28" s="28" t="s">
        <v>200</v>
      </c>
      <c r="EA28" s="28" t="s">
        <v>200</v>
      </c>
      <c r="EB28" s="28" t="s">
        <v>200</v>
      </c>
      <c r="EC28" s="28" t="s">
        <v>200</v>
      </c>
      <c r="ED28" s="28" t="s">
        <v>200</v>
      </c>
      <c r="EE28" s="28" t="s">
        <v>200</v>
      </c>
      <c r="EF28" s="28" t="s">
        <v>200</v>
      </c>
      <c r="EG28" s="28" t="s">
        <v>200</v>
      </c>
      <c r="EH28" s="28" t="s">
        <v>200</v>
      </c>
      <c r="EI28" s="28" t="s">
        <v>200</v>
      </c>
      <c r="EJ28" s="28" t="s">
        <v>200</v>
      </c>
      <c r="EK28" s="28" t="s">
        <v>200</v>
      </c>
      <c r="EL28" s="28" t="s">
        <v>200</v>
      </c>
      <c r="EM28" s="28" t="s">
        <v>200</v>
      </c>
      <c r="EN28" s="28" t="s">
        <v>200</v>
      </c>
      <c r="EO28" s="28" t="s">
        <v>200</v>
      </c>
      <c r="EP28" s="28" t="s">
        <v>200</v>
      </c>
      <c r="EQ28" s="28" t="s">
        <v>200</v>
      </c>
      <c r="ER28" s="28" t="s">
        <v>200</v>
      </c>
      <c r="ES28" s="28" t="s">
        <v>200</v>
      </c>
      <c r="ET28" s="28" t="s">
        <v>200</v>
      </c>
      <c r="EU28" s="28" t="s">
        <v>200</v>
      </c>
      <c r="EV28" s="28" t="s">
        <v>200</v>
      </c>
      <c r="EW28" s="28" t="s">
        <v>200</v>
      </c>
      <c r="EX28" s="28" t="s">
        <v>200</v>
      </c>
      <c r="EY28" s="28">
        <v>12777345</v>
      </c>
      <c r="EZ28" s="28" t="s">
        <v>200</v>
      </c>
      <c r="FA28" s="28" t="s">
        <v>200</v>
      </c>
      <c r="FB28" s="28" t="s">
        <v>148</v>
      </c>
      <c r="FC28" s="28" t="s">
        <v>200</v>
      </c>
      <c r="FD28" s="28" t="s">
        <v>200</v>
      </c>
      <c r="FE28" s="28" t="s">
        <v>200</v>
      </c>
      <c r="FF28" s="28" t="s">
        <v>200</v>
      </c>
      <c r="FG28" s="28" t="s">
        <v>200</v>
      </c>
      <c r="FH28" s="28" t="s">
        <v>110</v>
      </c>
      <c r="FI28" s="28" t="s">
        <v>200</v>
      </c>
      <c r="FJ28" s="28" t="s">
        <v>110</v>
      </c>
      <c r="FK28" s="28" t="s">
        <v>200</v>
      </c>
      <c r="FL28" s="28" t="s">
        <v>200</v>
      </c>
      <c r="FM28" s="28" t="s">
        <v>148</v>
      </c>
      <c r="FN28" s="28" t="s">
        <v>200</v>
      </c>
      <c r="FO28" s="28" t="s">
        <v>200</v>
      </c>
      <c r="FP28" s="28" t="s">
        <v>110</v>
      </c>
      <c r="FQ28" s="28" t="s">
        <v>149</v>
      </c>
      <c r="FR28" s="28" t="s">
        <v>149</v>
      </c>
      <c r="FS28" s="28" t="s">
        <v>200</v>
      </c>
      <c r="FT28" s="28" t="s">
        <v>148</v>
      </c>
      <c r="FU28" s="28" t="s">
        <v>200</v>
      </c>
      <c r="FV28" s="28" t="s">
        <v>200</v>
      </c>
      <c r="FW28" s="28">
        <v>111288520</v>
      </c>
      <c r="FX28" s="28" t="s">
        <v>149</v>
      </c>
      <c r="FY28" s="28" t="s">
        <v>149</v>
      </c>
      <c r="FZ28" s="28" t="s">
        <v>200</v>
      </c>
      <c r="GA28" s="28" t="s">
        <v>128</v>
      </c>
      <c r="GB28" s="28" t="s">
        <v>149</v>
      </c>
      <c r="GC28" s="28" t="s">
        <v>149</v>
      </c>
      <c r="GD28" s="28" t="s">
        <v>200</v>
      </c>
      <c r="GE28" s="28" t="s">
        <v>110</v>
      </c>
      <c r="GF28" s="28" t="s">
        <v>110</v>
      </c>
      <c r="GG28" s="28" t="s">
        <v>200</v>
      </c>
      <c r="GH28" s="28" t="s">
        <v>200</v>
      </c>
      <c r="GI28" s="28" t="s">
        <v>110</v>
      </c>
      <c r="GJ28" s="28" t="s">
        <v>200</v>
      </c>
      <c r="GK28" s="28" t="s">
        <v>110</v>
      </c>
      <c r="GL28" s="28" t="s">
        <v>200</v>
      </c>
      <c r="GM28" s="28" t="s">
        <v>110</v>
      </c>
      <c r="GN28" s="28" t="s">
        <v>200</v>
      </c>
      <c r="GO28" s="28" t="s">
        <v>200</v>
      </c>
      <c r="GP28" s="28" t="s">
        <v>110</v>
      </c>
      <c r="GQ28" s="28" t="s">
        <v>200</v>
      </c>
      <c r="GR28" s="28" t="s">
        <v>200</v>
      </c>
      <c r="GS28" s="28" t="s">
        <v>200</v>
      </c>
      <c r="GT28" s="28" t="s">
        <v>200</v>
      </c>
      <c r="GU28" s="28" t="s">
        <v>200</v>
      </c>
      <c r="GV28" s="28" t="s">
        <v>200</v>
      </c>
      <c r="GW28" s="28" t="s">
        <v>200</v>
      </c>
      <c r="GX28" s="28" t="s">
        <v>200</v>
      </c>
      <c r="GY28" s="28" t="s">
        <v>200</v>
      </c>
      <c r="GZ28" s="28" t="s">
        <v>200</v>
      </c>
      <c r="HA28" s="28" t="s">
        <v>200</v>
      </c>
      <c r="HB28" s="28" t="s">
        <v>200</v>
      </c>
      <c r="HC28" s="28" t="s">
        <v>200</v>
      </c>
      <c r="HD28" s="28" t="s">
        <v>200</v>
      </c>
      <c r="HE28" s="28" t="s">
        <v>200</v>
      </c>
      <c r="HF28" s="28" t="s">
        <v>200</v>
      </c>
      <c r="HG28" s="28" t="s">
        <v>200</v>
      </c>
      <c r="HH28" s="28" t="s">
        <v>200</v>
      </c>
      <c r="HI28" s="28" t="s">
        <v>148</v>
      </c>
      <c r="HJ28" s="28" t="s">
        <v>200</v>
      </c>
      <c r="HK28" s="28" t="s">
        <v>200</v>
      </c>
      <c r="HL28" s="28" t="s">
        <v>200</v>
      </c>
      <c r="HM28" s="28" t="s">
        <v>200</v>
      </c>
      <c r="HN28" s="28" t="s">
        <v>200</v>
      </c>
      <c r="HO28" s="28" t="s">
        <v>200</v>
      </c>
      <c r="HP28" s="28" t="s">
        <v>200</v>
      </c>
      <c r="HQ28" s="28" t="s">
        <v>200</v>
      </c>
      <c r="HR28" s="28" t="s">
        <v>200</v>
      </c>
      <c r="HS28" s="28" t="s">
        <v>200</v>
      </c>
      <c r="HT28" s="28" t="s">
        <v>200</v>
      </c>
      <c r="HU28" s="28" t="s">
        <v>200</v>
      </c>
      <c r="HV28" s="28" t="s">
        <v>200</v>
      </c>
      <c r="HW28" s="28" t="s">
        <v>200</v>
      </c>
      <c r="HX28" s="28" t="s">
        <v>110</v>
      </c>
      <c r="HY28" s="28" t="s">
        <v>200</v>
      </c>
      <c r="HZ28" s="28" t="s">
        <v>188</v>
      </c>
      <c r="IA28" s="28" t="s">
        <v>200</v>
      </c>
      <c r="IB28" s="28" t="s">
        <v>200</v>
      </c>
      <c r="IC28" s="28" t="s">
        <v>200</v>
      </c>
      <c r="ID28" s="28" t="s">
        <v>200</v>
      </c>
      <c r="IE28" s="28" t="s">
        <v>200</v>
      </c>
      <c r="IF28" s="28" t="s">
        <v>110</v>
      </c>
      <c r="IG28" s="28" t="s">
        <v>200</v>
      </c>
      <c r="IH28" s="28" t="s">
        <v>200</v>
      </c>
      <c r="II28" s="28" t="s">
        <v>200</v>
      </c>
      <c r="IJ28" s="28" t="s">
        <v>200</v>
      </c>
      <c r="IK28" s="28" t="s">
        <v>200</v>
      </c>
      <c r="IL28" s="28" t="s">
        <v>200</v>
      </c>
      <c r="IM28" s="28" t="s">
        <v>200</v>
      </c>
      <c r="IN28" s="28" t="s">
        <v>200</v>
      </c>
      <c r="IO28" s="28" t="s">
        <v>200</v>
      </c>
      <c r="IP28" s="28" t="s">
        <v>200</v>
      </c>
      <c r="IQ28" s="28" t="s">
        <v>200</v>
      </c>
      <c r="IR28" s="28" t="s">
        <v>200</v>
      </c>
      <c r="IS28" s="28" t="s">
        <v>200</v>
      </c>
      <c r="IT28" s="28" t="s">
        <v>200</v>
      </c>
      <c r="IU28" s="28" t="s">
        <v>200</v>
      </c>
      <c r="IV28" s="28" t="s">
        <v>200</v>
      </c>
      <c r="IW28" s="28" t="s">
        <v>200</v>
      </c>
      <c r="IX28" s="28" t="s">
        <v>200</v>
      </c>
      <c r="IY28" s="28" t="s">
        <v>200</v>
      </c>
      <c r="IZ28" s="28" t="s">
        <v>149</v>
      </c>
      <c r="JA28" s="28" t="s">
        <v>200</v>
      </c>
      <c r="JB28" s="28" t="s">
        <v>200</v>
      </c>
      <c r="JC28" s="28" t="s">
        <v>200</v>
      </c>
      <c r="JD28" s="28" t="s">
        <v>200</v>
      </c>
      <c r="JE28" s="28" t="s">
        <v>200</v>
      </c>
      <c r="JF28" s="28" t="s">
        <v>200</v>
      </c>
      <c r="JG28" s="28" t="s">
        <v>200</v>
      </c>
      <c r="JH28" s="28" t="s">
        <v>200</v>
      </c>
      <c r="JI28" s="28" t="s">
        <v>200</v>
      </c>
      <c r="JJ28" s="28" t="s">
        <v>200</v>
      </c>
      <c r="JK28" s="28" t="s">
        <v>200</v>
      </c>
      <c r="JL28" s="28" t="s">
        <v>200</v>
      </c>
      <c r="JM28" s="28" t="s">
        <v>200</v>
      </c>
      <c r="JN28" s="28" t="s">
        <v>200</v>
      </c>
      <c r="JO28" s="28" t="s">
        <v>200</v>
      </c>
    </row>
    <row r="29" spans="1:275" ht="17.25" customHeight="1">
      <c r="A29" s="103"/>
      <c r="B29" s="24" t="s">
        <v>99</v>
      </c>
      <c r="C29" s="21" t="s">
        <v>53</v>
      </c>
      <c r="D29" s="28" t="s">
        <v>200</v>
      </c>
      <c r="E29" s="28" t="s">
        <v>200</v>
      </c>
      <c r="F29" s="28" t="s">
        <v>200</v>
      </c>
      <c r="G29" s="28" t="s">
        <v>200</v>
      </c>
      <c r="H29" s="28" t="s">
        <v>148</v>
      </c>
      <c r="I29" s="28" t="s">
        <v>200</v>
      </c>
      <c r="J29" s="28" t="s">
        <v>200</v>
      </c>
      <c r="K29" s="28" t="s">
        <v>110</v>
      </c>
      <c r="L29" s="28" t="s">
        <v>200</v>
      </c>
      <c r="M29" s="28" t="s">
        <v>110</v>
      </c>
      <c r="N29" s="28" t="s">
        <v>110</v>
      </c>
      <c r="O29" s="28" t="s">
        <v>200</v>
      </c>
      <c r="P29" s="28" t="s">
        <v>200</v>
      </c>
      <c r="Q29" s="28" t="s">
        <v>200</v>
      </c>
      <c r="R29" s="28" t="s">
        <v>200</v>
      </c>
      <c r="S29" s="28" t="s">
        <v>200</v>
      </c>
      <c r="T29" s="28" t="s">
        <v>200</v>
      </c>
      <c r="U29" s="28" t="s">
        <v>110</v>
      </c>
      <c r="V29" s="28" t="s">
        <v>110</v>
      </c>
      <c r="W29" s="28" t="s">
        <v>110</v>
      </c>
      <c r="X29" s="28" t="s">
        <v>200</v>
      </c>
      <c r="Y29" s="28" t="s">
        <v>200</v>
      </c>
      <c r="Z29" s="28" t="s">
        <v>200</v>
      </c>
      <c r="AA29" s="28" t="s">
        <v>149</v>
      </c>
      <c r="AB29" s="28" t="s">
        <v>200</v>
      </c>
      <c r="AC29" s="28" t="s">
        <v>200</v>
      </c>
      <c r="AD29" s="28" t="s">
        <v>200</v>
      </c>
      <c r="AE29" s="28" t="s">
        <v>200</v>
      </c>
      <c r="AF29" s="28" t="s">
        <v>200</v>
      </c>
      <c r="AG29" s="28" t="s">
        <v>110</v>
      </c>
      <c r="AH29" s="28" t="s">
        <v>149</v>
      </c>
      <c r="AI29" s="28" t="s">
        <v>200</v>
      </c>
      <c r="AJ29" s="28">
        <v>0</v>
      </c>
      <c r="AK29" s="28">
        <v>78815629</v>
      </c>
      <c r="AL29" s="28" t="s">
        <v>200</v>
      </c>
      <c r="AM29" s="28" t="s">
        <v>200</v>
      </c>
      <c r="AN29" s="28" t="s">
        <v>128</v>
      </c>
      <c r="AO29" s="28" t="s">
        <v>200</v>
      </c>
      <c r="AP29" s="28" t="s">
        <v>200</v>
      </c>
      <c r="AQ29" s="28" t="s">
        <v>200</v>
      </c>
      <c r="AR29" s="28" t="s">
        <v>110</v>
      </c>
      <c r="AS29" s="28" t="s">
        <v>200</v>
      </c>
      <c r="AT29" s="28" t="s">
        <v>200</v>
      </c>
      <c r="AU29" s="28" t="s">
        <v>110</v>
      </c>
      <c r="AV29" s="28" t="s">
        <v>200</v>
      </c>
      <c r="AW29" s="28" t="s">
        <v>200</v>
      </c>
      <c r="AX29" s="28" t="s">
        <v>200</v>
      </c>
      <c r="AY29" s="28" t="s">
        <v>128</v>
      </c>
      <c r="AZ29" s="28" t="s">
        <v>200</v>
      </c>
      <c r="BA29" s="28" t="s">
        <v>200</v>
      </c>
      <c r="BB29" s="28" t="s">
        <v>200</v>
      </c>
      <c r="BC29" s="28" t="s">
        <v>200</v>
      </c>
      <c r="BD29" s="28" t="s">
        <v>128</v>
      </c>
      <c r="BE29" s="28" t="s">
        <v>148</v>
      </c>
      <c r="BF29" s="28" t="s">
        <v>200</v>
      </c>
      <c r="BG29" s="28" t="s">
        <v>110</v>
      </c>
      <c r="BH29" s="28" t="s">
        <v>200</v>
      </c>
      <c r="BI29" s="28" t="s">
        <v>200</v>
      </c>
      <c r="BJ29" s="28" t="s">
        <v>200</v>
      </c>
      <c r="BK29" s="28" t="s">
        <v>200</v>
      </c>
      <c r="BL29" s="28" t="s">
        <v>200</v>
      </c>
      <c r="BM29" s="28" t="s">
        <v>200</v>
      </c>
      <c r="BN29" s="28" t="s">
        <v>200</v>
      </c>
      <c r="BO29" s="28" t="s">
        <v>200</v>
      </c>
      <c r="BP29" s="28" t="s">
        <v>149</v>
      </c>
      <c r="BQ29" s="28" t="s">
        <v>110</v>
      </c>
      <c r="BR29" s="28" t="s">
        <v>128</v>
      </c>
      <c r="BS29" s="28" t="s">
        <v>200</v>
      </c>
      <c r="BT29" s="28" t="s">
        <v>200</v>
      </c>
      <c r="BU29" s="28" t="s">
        <v>148</v>
      </c>
      <c r="BV29" s="28" t="s">
        <v>200</v>
      </c>
      <c r="BW29" s="28" t="s">
        <v>200</v>
      </c>
      <c r="BX29" s="28" t="s">
        <v>200</v>
      </c>
      <c r="BY29" s="28" t="s">
        <v>200</v>
      </c>
      <c r="BZ29" s="28" t="s">
        <v>200</v>
      </c>
      <c r="CA29" s="28" t="s">
        <v>200</v>
      </c>
      <c r="CB29" s="28" t="s">
        <v>200</v>
      </c>
      <c r="CC29" s="28" t="s">
        <v>200</v>
      </c>
      <c r="CD29" s="28" t="s">
        <v>200</v>
      </c>
      <c r="CE29" s="28" t="s">
        <v>200</v>
      </c>
      <c r="CF29" s="28" t="s">
        <v>200</v>
      </c>
      <c r="CG29" s="28" t="s">
        <v>200</v>
      </c>
      <c r="CH29" s="28" t="s">
        <v>200</v>
      </c>
      <c r="CI29" s="28" t="s">
        <v>200</v>
      </c>
      <c r="CJ29" s="28" t="s">
        <v>148</v>
      </c>
      <c r="CK29" s="28" t="s">
        <v>200</v>
      </c>
      <c r="CL29" s="28" t="s">
        <v>200</v>
      </c>
      <c r="CM29" s="28" t="s">
        <v>200</v>
      </c>
      <c r="CN29" s="28" t="s">
        <v>200</v>
      </c>
      <c r="CO29" s="28" t="s">
        <v>200</v>
      </c>
      <c r="CP29" s="28" t="s">
        <v>200</v>
      </c>
      <c r="CQ29" s="28" t="s">
        <v>200</v>
      </c>
      <c r="CR29" s="28" t="s">
        <v>110</v>
      </c>
      <c r="CS29" s="28" t="s">
        <v>200</v>
      </c>
      <c r="CT29" s="28" t="s">
        <v>110</v>
      </c>
      <c r="CU29" s="28" t="s">
        <v>200</v>
      </c>
      <c r="CV29" s="28" t="s">
        <v>200</v>
      </c>
      <c r="CW29" s="28" t="s">
        <v>200</v>
      </c>
      <c r="CX29" s="28" t="s">
        <v>200</v>
      </c>
      <c r="CY29" s="28" t="s">
        <v>200</v>
      </c>
      <c r="CZ29" s="28" t="s">
        <v>110</v>
      </c>
      <c r="DA29" s="28" t="s">
        <v>200</v>
      </c>
      <c r="DB29" s="28" t="s">
        <v>149</v>
      </c>
      <c r="DC29" s="28" t="s">
        <v>149</v>
      </c>
      <c r="DD29" s="28" t="s">
        <v>200</v>
      </c>
      <c r="DE29" s="28" t="s">
        <v>200</v>
      </c>
      <c r="DF29" s="28" t="s">
        <v>200</v>
      </c>
      <c r="DG29" s="28" t="s">
        <v>200</v>
      </c>
      <c r="DH29" s="28" t="s">
        <v>200</v>
      </c>
      <c r="DI29" s="28" t="s">
        <v>200</v>
      </c>
      <c r="DJ29" s="28" t="s">
        <v>200</v>
      </c>
      <c r="DK29" s="28" t="s">
        <v>200</v>
      </c>
      <c r="DL29" s="28" t="s">
        <v>200</v>
      </c>
      <c r="DM29" s="28" t="s">
        <v>200</v>
      </c>
      <c r="DN29" s="28" t="s">
        <v>200</v>
      </c>
      <c r="DO29" s="28" t="s">
        <v>200</v>
      </c>
      <c r="DP29" s="28" t="s">
        <v>200</v>
      </c>
      <c r="DQ29" s="28" t="s">
        <v>200</v>
      </c>
      <c r="DR29" s="28" t="s">
        <v>200</v>
      </c>
      <c r="DS29" s="28" t="s">
        <v>200</v>
      </c>
      <c r="DT29" s="28" t="s">
        <v>200</v>
      </c>
      <c r="DU29" s="28" t="s">
        <v>200</v>
      </c>
      <c r="DV29" s="28" t="s">
        <v>200</v>
      </c>
      <c r="DW29" s="28" t="s">
        <v>200</v>
      </c>
      <c r="DX29" s="28" t="s">
        <v>200</v>
      </c>
      <c r="DY29" s="28" t="s">
        <v>200</v>
      </c>
      <c r="DZ29" s="28" t="s">
        <v>200</v>
      </c>
      <c r="EA29" s="28" t="s">
        <v>200</v>
      </c>
      <c r="EB29" s="28" t="s">
        <v>200</v>
      </c>
      <c r="EC29" s="28" t="s">
        <v>200</v>
      </c>
      <c r="ED29" s="28" t="s">
        <v>200</v>
      </c>
      <c r="EE29" s="28" t="s">
        <v>200</v>
      </c>
      <c r="EF29" s="28" t="s">
        <v>200</v>
      </c>
      <c r="EG29" s="28" t="s">
        <v>200</v>
      </c>
      <c r="EH29" s="28" t="s">
        <v>200</v>
      </c>
      <c r="EI29" s="28" t="s">
        <v>200</v>
      </c>
      <c r="EJ29" s="28" t="s">
        <v>200</v>
      </c>
      <c r="EK29" s="28" t="s">
        <v>200</v>
      </c>
      <c r="EL29" s="28" t="s">
        <v>200</v>
      </c>
      <c r="EM29" s="28" t="s">
        <v>200</v>
      </c>
      <c r="EN29" s="28" t="s">
        <v>200</v>
      </c>
      <c r="EO29" s="28" t="s">
        <v>200</v>
      </c>
      <c r="EP29" s="28" t="s">
        <v>200</v>
      </c>
      <c r="EQ29" s="28" t="s">
        <v>200</v>
      </c>
      <c r="ER29" s="28" t="s">
        <v>200</v>
      </c>
      <c r="ES29" s="28" t="s">
        <v>200</v>
      </c>
      <c r="ET29" s="28" t="s">
        <v>200</v>
      </c>
      <c r="EU29" s="28" t="s">
        <v>200</v>
      </c>
      <c r="EV29" s="28" t="s">
        <v>200</v>
      </c>
      <c r="EW29" s="28">
        <v>19159397</v>
      </c>
      <c r="EX29" s="28" t="s">
        <v>200</v>
      </c>
      <c r="EY29" s="28" t="s">
        <v>200</v>
      </c>
      <c r="EZ29" s="28" t="s">
        <v>200</v>
      </c>
      <c r="FA29" s="28" t="s">
        <v>200</v>
      </c>
      <c r="FB29" s="28" t="s">
        <v>148</v>
      </c>
      <c r="FC29" s="28" t="s">
        <v>200</v>
      </c>
      <c r="FD29" s="28" t="s">
        <v>200</v>
      </c>
      <c r="FE29" s="28" t="s">
        <v>200</v>
      </c>
      <c r="FF29" s="28" t="s">
        <v>200</v>
      </c>
      <c r="FG29" s="28" t="s">
        <v>200</v>
      </c>
      <c r="FH29" s="28" t="s">
        <v>110</v>
      </c>
      <c r="FI29" s="28" t="s">
        <v>200</v>
      </c>
      <c r="FJ29" s="28" t="s">
        <v>110</v>
      </c>
      <c r="FK29" s="28" t="s">
        <v>200</v>
      </c>
      <c r="FL29" s="28" t="s">
        <v>200</v>
      </c>
      <c r="FM29" s="28" t="s">
        <v>148</v>
      </c>
      <c r="FN29" s="28" t="s">
        <v>200</v>
      </c>
      <c r="FO29" s="28" t="s">
        <v>200</v>
      </c>
      <c r="FP29" s="28" t="s">
        <v>110</v>
      </c>
      <c r="FQ29" s="28" t="s">
        <v>149</v>
      </c>
      <c r="FR29" s="28" t="s">
        <v>149</v>
      </c>
      <c r="FS29" s="28" t="s">
        <v>200</v>
      </c>
      <c r="FT29" s="28" t="s">
        <v>148</v>
      </c>
      <c r="FU29" s="28" t="s">
        <v>200</v>
      </c>
      <c r="FV29" s="28" t="s">
        <v>200</v>
      </c>
      <c r="FW29" s="28" t="s">
        <v>200</v>
      </c>
      <c r="FX29" s="28" t="s">
        <v>149</v>
      </c>
      <c r="FY29" s="28" t="s">
        <v>149</v>
      </c>
      <c r="FZ29" s="28" t="s">
        <v>200</v>
      </c>
      <c r="GA29" s="28" t="s">
        <v>128</v>
      </c>
      <c r="GB29" s="28" t="s">
        <v>149</v>
      </c>
      <c r="GC29" s="28" t="s">
        <v>149</v>
      </c>
      <c r="GD29" s="28" t="s">
        <v>200</v>
      </c>
      <c r="GE29" s="28" t="s">
        <v>110</v>
      </c>
      <c r="GF29" s="28" t="s">
        <v>110</v>
      </c>
      <c r="GG29" s="28" t="s">
        <v>200</v>
      </c>
      <c r="GH29" s="28" t="s">
        <v>200</v>
      </c>
      <c r="GI29" s="28" t="s">
        <v>110</v>
      </c>
      <c r="GJ29" s="28">
        <v>10834895</v>
      </c>
      <c r="GK29" s="28" t="s">
        <v>110</v>
      </c>
      <c r="GL29" s="28" t="s">
        <v>200</v>
      </c>
      <c r="GM29" s="28" t="s">
        <v>110</v>
      </c>
      <c r="GN29" s="28" t="s">
        <v>200</v>
      </c>
      <c r="GO29" s="28" t="s">
        <v>200</v>
      </c>
      <c r="GP29" s="28" t="s">
        <v>110</v>
      </c>
      <c r="GQ29" s="28" t="s">
        <v>200</v>
      </c>
      <c r="GR29" s="28" t="s">
        <v>200</v>
      </c>
      <c r="GS29" s="28" t="s">
        <v>200</v>
      </c>
      <c r="GT29" s="28" t="s">
        <v>200</v>
      </c>
      <c r="GU29" s="28" t="s">
        <v>200</v>
      </c>
      <c r="GV29" s="28" t="s">
        <v>200</v>
      </c>
      <c r="GW29" s="28" t="s">
        <v>200</v>
      </c>
      <c r="GX29" s="28" t="s">
        <v>200</v>
      </c>
      <c r="GY29" s="28" t="s">
        <v>200</v>
      </c>
      <c r="GZ29" s="28" t="s">
        <v>200</v>
      </c>
      <c r="HA29" s="28">
        <v>14381852</v>
      </c>
      <c r="HB29" s="28" t="s">
        <v>200</v>
      </c>
      <c r="HC29" s="28" t="s">
        <v>200</v>
      </c>
      <c r="HD29" s="28" t="s">
        <v>200</v>
      </c>
      <c r="HE29" s="28" t="s">
        <v>200</v>
      </c>
      <c r="HF29" s="28" t="s">
        <v>200</v>
      </c>
      <c r="HG29" s="28" t="s">
        <v>200</v>
      </c>
      <c r="HH29" s="28" t="s">
        <v>200</v>
      </c>
      <c r="HI29" s="28" t="s">
        <v>148</v>
      </c>
      <c r="HJ29" s="28" t="s">
        <v>200</v>
      </c>
      <c r="HK29" s="28" t="s">
        <v>200</v>
      </c>
      <c r="HL29" s="28" t="s">
        <v>200</v>
      </c>
      <c r="HM29" s="28" t="s">
        <v>200</v>
      </c>
      <c r="HN29" s="28" t="s">
        <v>200</v>
      </c>
      <c r="HO29" s="28" t="s">
        <v>200</v>
      </c>
      <c r="HP29" s="28" t="s">
        <v>200</v>
      </c>
      <c r="HQ29" s="28" t="s">
        <v>200</v>
      </c>
      <c r="HR29" s="28" t="s">
        <v>200</v>
      </c>
      <c r="HS29" s="28" t="s">
        <v>200</v>
      </c>
      <c r="HT29" s="28" t="s">
        <v>200</v>
      </c>
      <c r="HU29" s="28" t="s">
        <v>200</v>
      </c>
      <c r="HV29" s="28" t="s">
        <v>200</v>
      </c>
      <c r="HW29" s="28" t="s">
        <v>200</v>
      </c>
      <c r="HX29" s="28" t="s">
        <v>110</v>
      </c>
      <c r="HY29" s="28" t="s">
        <v>200</v>
      </c>
      <c r="HZ29" s="28" t="s">
        <v>188</v>
      </c>
      <c r="IA29" s="28" t="s">
        <v>200</v>
      </c>
      <c r="IB29" s="28" t="s">
        <v>200</v>
      </c>
      <c r="IC29" s="28" t="s">
        <v>200</v>
      </c>
      <c r="ID29" s="28" t="s">
        <v>200</v>
      </c>
      <c r="IE29" s="28" t="s">
        <v>200</v>
      </c>
      <c r="IF29" s="28" t="s">
        <v>110</v>
      </c>
      <c r="IG29" s="28" t="s">
        <v>200</v>
      </c>
      <c r="IH29" s="28" t="s">
        <v>200</v>
      </c>
      <c r="II29" s="28" t="s">
        <v>200</v>
      </c>
      <c r="IJ29" s="28" t="s">
        <v>200</v>
      </c>
      <c r="IK29" s="28" t="s">
        <v>200</v>
      </c>
      <c r="IL29" s="28" t="s">
        <v>200</v>
      </c>
      <c r="IM29" s="28" t="s">
        <v>200</v>
      </c>
      <c r="IN29" s="28" t="s">
        <v>200</v>
      </c>
      <c r="IO29" s="28" t="s">
        <v>200</v>
      </c>
      <c r="IP29" s="28" t="s">
        <v>200</v>
      </c>
      <c r="IQ29" s="28" t="s">
        <v>200</v>
      </c>
      <c r="IR29" s="28" t="s">
        <v>200</v>
      </c>
      <c r="IS29" s="28" t="s">
        <v>200</v>
      </c>
      <c r="IT29" s="28" t="s">
        <v>200</v>
      </c>
      <c r="IU29" s="28" t="s">
        <v>200</v>
      </c>
      <c r="IV29" s="28" t="s">
        <v>200</v>
      </c>
      <c r="IW29" s="28" t="s">
        <v>200</v>
      </c>
      <c r="IX29" s="28" t="s">
        <v>200</v>
      </c>
      <c r="IY29" s="28" t="s">
        <v>200</v>
      </c>
      <c r="IZ29" s="28" t="s">
        <v>149</v>
      </c>
      <c r="JA29" s="28" t="s">
        <v>200</v>
      </c>
      <c r="JB29" s="28" t="s">
        <v>200</v>
      </c>
      <c r="JC29" s="28" t="s">
        <v>200</v>
      </c>
      <c r="JD29" s="28" t="s">
        <v>200</v>
      </c>
      <c r="JE29" s="28" t="s">
        <v>200</v>
      </c>
      <c r="JF29" s="28" t="s">
        <v>200</v>
      </c>
      <c r="JG29" s="28" t="s">
        <v>200</v>
      </c>
      <c r="JH29" s="28" t="s">
        <v>200</v>
      </c>
      <c r="JI29" s="28" t="s">
        <v>200</v>
      </c>
      <c r="JJ29" s="28" t="s">
        <v>200</v>
      </c>
      <c r="JK29" s="28" t="s">
        <v>200</v>
      </c>
      <c r="JL29" s="28" t="s">
        <v>200</v>
      </c>
      <c r="JM29" s="28" t="s">
        <v>200</v>
      </c>
      <c r="JN29" s="28" t="s">
        <v>200</v>
      </c>
      <c r="JO29" s="28" t="s">
        <v>200</v>
      </c>
    </row>
    <row r="30" spans="1:275" ht="17.25" customHeight="1">
      <c r="A30" s="103"/>
      <c r="B30" s="24" t="s">
        <v>100</v>
      </c>
      <c r="C30" s="21" t="s">
        <v>54</v>
      </c>
      <c r="D30" s="28" t="s">
        <v>200</v>
      </c>
      <c r="E30" s="28" t="s">
        <v>200</v>
      </c>
      <c r="F30" s="28" t="s">
        <v>200</v>
      </c>
      <c r="G30" s="28" t="s">
        <v>200</v>
      </c>
      <c r="H30" s="28" t="s">
        <v>148</v>
      </c>
      <c r="I30" s="28" t="s">
        <v>200</v>
      </c>
      <c r="J30" s="28" t="s">
        <v>200</v>
      </c>
      <c r="K30" s="28" t="s">
        <v>110</v>
      </c>
      <c r="L30" s="28" t="s">
        <v>200</v>
      </c>
      <c r="M30" s="28" t="s">
        <v>110</v>
      </c>
      <c r="N30" s="28" t="s">
        <v>110</v>
      </c>
      <c r="O30" s="28" t="s">
        <v>200</v>
      </c>
      <c r="P30" s="28" t="s">
        <v>200</v>
      </c>
      <c r="Q30" s="28" t="s">
        <v>200</v>
      </c>
      <c r="R30" s="28" t="s">
        <v>200</v>
      </c>
      <c r="S30" s="28" t="s">
        <v>200</v>
      </c>
      <c r="T30" s="28" t="s">
        <v>200</v>
      </c>
      <c r="U30" s="28" t="s">
        <v>110</v>
      </c>
      <c r="V30" s="28" t="s">
        <v>110</v>
      </c>
      <c r="W30" s="28" t="s">
        <v>110</v>
      </c>
      <c r="X30" s="28" t="s">
        <v>200</v>
      </c>
      <c r="Y30" s="28" t="s">
        <v>200</v>
      </c>
      <c r="Z30" s="28" t="s">
        <v>200</v>
      </c>
      <c r="AA30" s="28" t="s">
        <v>149</v>
      </c>
      <c r="AB30" s="28" t="s">
        <v>200</v>
      </c>
      <c r="AC30" s="28">
        <v>2861845</v>
      </c>
      <c r="AD30" s="28" t="s">
        <v>200</v>
      </c>
      <c r="AE30" s="28" t="s">
        <v>200</v>
      </c>
      <c r="AF30" s="28" t="s">
        <v>200</v>
      </c>
      <c r="AG30" s="28" t="s">
        <v>110</v>
      </c>
      <c r="AH30" s="28" t="s">
        <v>149</v>
      </c>
      <c r="AI30" s="28" t="s">
        <v>200</v>
      </c>
      <c r="AJ30" s="28" t="s">
        <v>200</v>
      </c>
      <c r="AK30" s="28" t="s">
        <v>200</v>
      </c>
      <c r="AL30" s="28" t="s">
        <v>200</v>
      </c>
      <c r="AM30" s="28">
        <v>8851062</v>
      </c>
      <c r="AN30" s="28" t="s">
        <v>128</v>
      </c>
      <c r="AO30" s="28" t="s">
        <v>200</v>
      </c>
      <c r="AP30" s="28" t="s">
        <v>200</v>
      </c>
      <c r="AQ30" s="28" t="s">
        <v>200</v>
      </c>
      <c r="AR30" s="28" t="s">
        <v>110</v>
      </c>
      <c r="AS30" s="28" t="s">
        <v>200</v>
      </c>
      <c r="AT30" s="28" t="s">
        <v>200</v>
      </c>
      <c r="AU30" s="28" t="s">
        <v>110</v>
      </c>
      <c r="AV30" s="28" t="s">
        <v>200</v>
      </c>
      <c r="AW30" s="28" t="s">
        <v>200</v>
      </c>
      <c r="AX30" s="28" t="s">
        <v>200</v>
      </c>
      <c r="AY30" s="28" t="s">
        <v>128</v>
      </c>
      <c r="AZ30" s="28" t="s">
        <v>200</v>
      </c>
      <c r="BA30" s="28" t="s">
        <v>200</v>
      </c>
      <c r="BB30" s="28" t="s">
        <v>200</v>
      </c>
      <c r="BC30" s="28" t="s">
        <v>200</v>
      </c>
      <c r="BD30" s="28" t="s">
        <v>128</v>
      </c>
      <c r="BE30" s="28" t="s">
        <v>148</v>
      </c>
      <c r="BF30" s="28" t="s">
        <v>200</v>
      </c>
      <c r="BG30" s="28" t="s">
        <v>110</v>
      </c>
      <c r="BH30" s="28" t="s">
        <v>200</v>
      </c>
      <c r="BI30" s="28" t="s">
        <v>200</v>
      </c>
      <c r="BJ30" s="28" t="s">
        <v>200</v>
      </c>
      <c r="BK30" s="28" t="s">
        <v>200</v>
      </c>
      <c r="BL30" s="28" t="s">
        <v>200</v>
      </c>
      <c r="BM30" s="28" t="s">
        <v>200</v>
      </c>
      <c r="BN30" s="28" t="s">
        <v>200</v>
      </c>
      <c r="BO30" s="28" t="s">
        <v>200</v>
      </c>
      <c r="BP30" s="28" t="s">
        <v>149</v>
      </c>
      <c r="BQ30" s="28" t="s">
        <v>110</v>
      </c>
      <c r="BR30" s="28" t="s">
        <v>128</v>
      </c>
      <c r="BS30" s="28" t="s">
        <v>200</v>
      </c>
      <c r="BT30" s="28" t="s">
        <v>200</v>
      </c>
      <c r="BU30" s="28" t="s">
        <v>148</v>
      </c>
      <c r="BV30" s="28" t="s">
        <v>200</v>
      </c>
      <c r="BW30" s="28" t="s">
        <v>200</v>
      </c>
      <c r="BX30" s="28" t="s">
        <v>200</v>
      </c>
      <c r="BY30" s="28" t="s">
        <v>200</v>
      </c>
      <c r="BZ30" s="28" t="s">
        <v>200</v>
      </c>
      <c r="CA30" s="28" t="s">
        <v>200</v>
      </c>
      <c r="CB30" s="28" t="s">
        <v>200</v>
      </c>
      <c r="CC30" s="28" t="s">
        <v>200</v>
      </c>
      <c r="CD30" s="28" t="s">
        <v>200</v>
      </c>
      <c r="CE30" s="28" t="s">
        <v>200</v>
      </c>
      <c r="CF30" s="28" t="s">
        <v>200</v>
      </c>
      <c r="CG30" s="28" t="s">
        <v>200</v>
      </c>
      <c r="CH30" s="28" t="s">
        <v>200</v>
      </c>
      <c r="CI30" s="28" t="s">
        <v>200</v>
      </c>
      <c r="CJ30" s="28" t="s">
        <v>148</v>
      </c>
      <c r="CK30" s="28" t="s">
        <v>200</v>
      </c>
      <c r="CL30" s="28" t="s">
        <v>200</v>
      </c>
      <c r="CM30" s="28" t="s">
        <v>200</v>
      </c>
      <c r="CN30" s="28" t="s">
        <v>200</v>
      </c>
      <c r="CO30" s="28" t="s">
        <v>200</v>
      </c>
      <c r="CP30" s="28" t="s">
        <v>200</v>
      </c>
      <c r="CQ30" s="28" t="s">
        <v>200</v>
      </c>
      <c r="CR30" s="28" t="s">
        <v>110</v>
      </c>
      <c r="CS30" s="28" t="s">
        <v>200</v>
      </c>
      <c r="CT30" s="28" t="s">
        <v>110</v>
      </c>
      <c r="CU30" s="28" t="s">
        <v>200</v>
      </c>
      <c r="CV30" s="28" t="s">
        <v>200</v>
      </c>
      <c r="CW30" s="28" t="s">
        <v>200</v>
      </c>
      <c r="CX30" s="28" t="s">
        <v>200</v>
      </c>
      <c r="CY30" s="28" t="s">
        <v>200</v>
      </c>
      <c r="CZ30" s="28" t="s">
        <v>110</v>
      </c>
      <c r="DA30" s="28" t="s">
        <v>200</v>
      </c>
      <c r="DB30" s="28" t="s">
        <v>149</v>
      </c>
      <c r="DC30" s="28" t="s">
        <v>149</v>
      </c>
      <c r="DD30" s="28" t="s">
        <v>200</v>
      </c>
      <c r="DE30" s="28" t="s">
        <v>200</v>
      </c>
      <c r="DF30" s="28" t="s">
        <v>200</v>
      </c>
      <c r="DG30" s="28" t="s">
        <v>200</v>
      </c>
      <c r="DH30" s="28" t="s">
        <v>200</v>
      </c>
      <c r="DI30" s="28" t="s">
        <v>200</v>
      </c>
      <c r="DJ30" s="28" t="s">
        <v>200</v>
      </c>
      <c r="DK30" s="28" t="s">
        <v>200</v>
      </c>
      <c r="DL30" s="28" t="s">
        <v>200</v>
      </c>
      <c r="DM30" s="28" t="s">
        <v>200</v>
      </c>
      <c r="DN30" s="28" t="s">
        <v>200</v>
      </c>
      <c r="DO30" s="28" t="s">
        <v>200</v>
      </c>
      <c r="DP30" s="28" t="s">
        <v>200</v>
      </c>
      <c r="DQ30" s="28" t="s">
        <v>200</v>
      </c>
      <c r="DR30" s="28" t="s">
        <v>200</v>
      </c>
      <c r="DS30" s="28" t="s">
        <v>200</v>
      </c>
      <c r="DT30" s="28" t="s">
        <v>200</v>
      </c>
      <c r="DU30" s="28" t="s">
        <v>200</v>
      </c>
      <c r="DV30" s="28" t="s">
        <v>200</v>
      </c>
      <c r="DW30" s="28" t="s">
        <v>200</v>
      </c>
      <c r="DX30" s="28" t="s">
        <v>200</v>
      </c>
      <c r="DY30" s="28" t="s">
        <v>200</v>
      </c>
      <c r="DZ30" s="28" t="s">
        <v>200</v>
      </c>
      <c r="EA30" s="28" t="s">
        <v>200</v>
      </c>
      <c r="EB30" s="28" t="s">
        <v>200</v>
      </c>
      <c r="EC30" s="28" t="s">
        <v>200</v>
      </c>
      <c r="ED30" s="28" t="s">
        <v>200</v>
      </c>
      <c r="EE30" s="28" t="s">
        <v>200</v>
      </c>
      <c r="EF30" s="28" t="s">
        <v>200</v>
      </c>
      <c r="EG30" s="28" t="s">
        <v>200</v>
      </c>
      <c r="EH30" s="28" t="s">
        <v>200</v>
      </c>
      <c r="EI30" s="28" t="s">
        <v>200</v>
      </c>
      <c r="EJ30" s="28" t="s">
        <v>200</v>
      </c>
      <c r="EK30" s="28" t="s">
        <v>200</v>
      </c>
      <c r="EL30" s="28" t="s">
        <v>200</v>
      </c>
      <c r="EM30" s="28" t="s">
        <v>200</v>
      </c>
      <c r="EN30" s="28" t="s">
        <v>200</v>
      </c>
      <c r="EO30" s="28" t="s">
        <v>200</v>
      </c>
      <c r="EP30" s="28" t="s">
        <v>200</v>
      </c>
      <c r="EQ30" s="28" t="s">
        <v>200</v>
      </c>
      <c r="ER30" s="28" t="s">
        <v>200</v>
      </c>
      <c r="ES30" s="28" t="s">
        <v>200</v>
      </c>
      <c r="ET30" s="28" t="s">
        <v>200</v>
      </c>
      <c r="EU30" s="28" t="s">
        <v>200</v>
      </c>
      <c r="EV30" s="28" t="s">
        <v>200</v>
      </c>
      <c r="EW30" s="28" t="s">
        <v>200</v>
      </c>
      <c r="EX30" s="28" t="s">
        <v>200</v>
      </c>
      <c r="EY30" s="28" t="s">
        <v>200</v>
      </c>
      <c r="EZ30" s="28" t="s">
        <v>200</v>
      </c>
      <c r="FA30" s="28" t="s">
        <v>200</v>
      </c>
      <c r="FB30" s="28" t="s">
        <v>148</v>
      </c>
      <c r="FC30" s="28" t="s">
        <v>200</v>
      </c>
      <c r="FD30" s="28" t="s">
        <v>200</v>
      </c>
      <c r="FE30" s="28" t="s">
        <v>200</v>
      </c>
      <c r="FF30" s="28" t="s">
        <v>200</v>
      </c>
      <c r="FG30" s="28" t="s">
        <v>200</v>
      </c>
      <c r="FH30" s="28" t="s">
        <v>110</v>
      </c>
      <c r="FI30" s="28" t="s">
        <v>200</v>
      </c>
      <c r="FJ30" s="28" t="s">
        <v>110</v>
      </c>
      <c r="FK30" s="28" t="s">
        <v>200</v>
      </c>
      <c r="FL30" s="28" t="s">
        <v>200</v>
      </c>
      <c r="FM30" s="28" t="s">
        <v>148</v>
      </c>
      <c r="FN30" s="28" t="s">
        <v>200</v>
      </c>
      <c r="FO30" s="28" t="s">
        <v>200</v>
      </c>
      <c r="FP30" s="28" t="s">
        <v>110</v>
      </c>
      <c r="FQ30" s="28" t="s">
        <v>149</v>
      </c>
      <c r="FR30" s="28" t="s">
        <v>149</v>
      </c>
      <c r="FS30" s="28" t="s">
        <v>200</v>
      </c>
      <c r="FT30" s="28" t="s">
        <v>148</v>
      </c>
      <c r="FU30" s="28" t="s">
        <v>200</v>
      </c>
      <c r="FV30" s="28" t="s">
        <v>200</v>
      </c>
      <c r="FW30" s="28" t="s">
        <v>200</v>
      </c>
      <c r="FX30" s="28" t="s">
        <v>149</v>
      </c>
      <c r="FY30" s="28" t="s">
        <v>149</v>
      </c>
      <c r="FZ30" s="28" t="s">
        <v>200</v>
      </c>
      <c r="GA30" s="28" t="s">
        <v>128</v>
      </c>
      <c r="GB30" s="28" t="s">
        <v>149</v>
      </c>
      <c r="GC30" s="28" t="s">
        <v>149</v>
      </c>
      <c r="GD30" s="28" t="s">
        <v>200</v>
      </c>
      <c r="GE30" s="28" t="s">
        <v>110</v>
      </c>
      <c r="GF30" s="28" t="s">
        <v>110</v>
      </c>
      <c r="GG30" s="28" t="s">
        <v>200</v>
      </c>
      <c r="GH30" s="28" t="s">
        <v>200</v>
      </c>
      <c r="GI30" s="28" t="s">
        <v>110</v>
      </c>
      <c r="GJ30" s="28" t="s">
        <v>200</v>
      </c>
      <c r="GK30" s="28" t="s">
        <v>110</v>
      </c>
      <c r="GL30" s="28" t="s">
        <v>200</v>
      </c>
      <c r="GM30" s="28" t="s">
        <v>110</v>
      </c>
      <c r="GN30" s="28" t="s">
        <v>200</v>
      </c>
      <c r="GO30" s="28" t="s">
        <v>200</v>
      </c>
      <c r="GP30" s="28" t="s">
        <v>110</v>
      </c>
      <c r="GQ30" s="28" t="s">
        <v>200</v>
      </c>
      <c r="GR30" s="28" t="s">
        <v>200</v>
      </c>
      <c r="GS30" s="28" t="s">
        <v>200</v>
      </c>
      <c r="GT30" s="28" t="s">
        <v>200</v>
      </c>
      <c r="GU30" s="28" t="s">
        <v>200</v>
      </c>
      <c r="GV30" s="28" t="s">
        <v>200</v>
      </c>
      <c r="GW30" s="28" t="s">
        <v>200</v>
      </c>
      <c r="GX30" s="28" t="s">
        <v>200</v>
      </c>
      <c r="GY30" s="28" t="s">
        <v>200</v>
      </c>
      <c r="GZ30" s="28" t="s">
        <v>200</v>
      </c>
      <c r="HA30" s="28" t="s">
        <v>200</v>
      </c>
      <c r="HB30" s="28" t="s">
        <v>200</v>
      </c>
      <c r="HC30" s="28" t="s">
        <v>200</v>
      </c>
      <c r="HD30" s="28" t="s">
        <v>200</v>
      </c>
      <c r="HE30" s="28" t="s">
        <v>200</v>
      </c>
      <c r="HF30" s="28" t="s">
        <v>200</v>
      </c>
      <c r="HG30" s="28" t="s">
        <v>200</v>
      </c>
      <c r="HH30" s="28" t="s">
        <v>200</v>
      </c>
      <c r="HI30" s="28" t="s">
        <v>148</v>
      </c>
      <c r="HJ30" s="28" t="s">
        <v>200</v>
      </c>
      <c r="HK30" s="28" t="s">
        <v>200</v>
      </c>
      <c r="HL30" s="28" t="s">
        <v>200</v>
      </c>
      <c r="HM30" s="28" t="s">
        <v>200</v>
      </c>
      <c r="HN30" s="28" t="s">
        <v>200</v>
      </c>
      <c r="HO30" s="28" t="s">
        <v>200</v>
      </c>
      <c r="HP30" s="28" t="s">
        <v>200</v>
      </c>
      <c r="HQ30" s="28" t="s">
        <v>200</v>
      </c>
      <c r="HR30" s="28" t="s">
        <v>200</v>
      </c>
      <c r="HS30" s="28" t="s">
        <v>200</v>
      </c>
      <c r="HT30" s="28" t="s">
        <v>200</v>
      </c>
      <c r="HU30" s="28" t="s">
        <v>200</v>
      </c>
      <c r="HV30" s="28" t="s">
        <v>200</v>
      </c>
      <c r="HW30" s="28" t="s">
        <v>200</v>
      </c>
      <c r="HX30" s="28" t="s">
        <v>110</v>
      </c>
      <c r="HY30" s="28" t="s">
        <v>200</v>
      </c>
      <c r="HZ30" s="28" t="s">
        <v>188</v>
      </c>
      <c r="IA30" s="28" t="s">
        <v>200</v>
      </c>
      <c r="IB30" s="28" t="s">
        <v>200</v>
      </c>
      <c r="IC30" s="28" t="s">
        <v>200</v>
      </c>
      <c r="ID30" s="28" t="s">
        <v>200</v>
      </c>
      <c r="IE30" s="28" t="s">
        <v>200</v>
      </c>
      <c r="IF30" s="28" t="s">
        <v>110</v>
      </c>
      <c r="IG30" s="28" t="s">
        <v>200</v>
      </c>
      <c r="IH30" s="28" t="s">
        <v>200</v>
      </c>
      <c r="II30" s="28" t="s">
        <v>200</v>
      </c>
      <c r="IJ30" s="28" t="s">
        <v>200</v>
      </c>
      <c r="IK30" s="28" t="s">
        <v>200</v>
      </c>
      <c r="IL30" s="28" t="s">
        <v>200</v>
      </c>
      <c r="IM30" s="28" t="s">
        <v>200</v>
      </c>
      <c r="IN30" s="28" t="s">
        <v>200</v>
      </c>
      <c r="IO30" s="28" t="s">
        <v>200</v>
      </c>
      <c r="IP30" s="28" t="s">
        <v>200</v>
      </c>
      <c r="IQ30" s="28" t="s">
        <v>200</v>
      </c>
      <c r="IR30" s="28" t="s">
        <v>200</v>
      </c>
      <c r="IS30" s="28" t="s">
        <v>200</v>
      </c>
      <c r="IT30" s="28" t="s">
        <v>200</v>
      </c>
      <c r="IU30" s="28" t="s">
        <v>200</v>
      </c>
      <c r="IV30" s="28" t="s">
        <v>200</v>
      </c>
      <c r="IW30" s="28" t="s">
        <v>200</v>
      </c>
      <c r="IX30" s="28" t="s">
        <v>200</v>
      </c>
      <c r="IY30" s="28" t="s">
        <v>200</v>
      </c>
      <c r="IZ30" s="28" t="s">
        <v>149</v>
      </c>
      <c r="JA30" s="28" t="s">
        <v>200</v>
      </c>
      <c r="JB30" s="28" t="s">
        <v>200</v>
      </c>
      <c r="JC30" s="28" t="s">
        <v>200</v>
      </c>
      <c r="JD30" s="28" t="s">
        <v>200</v>
      </c>
      <c r="JE30" s="28" t="s">
        <v>200</v>
      </c>
      <c r="JF30" s="28" t="s">
        <v>200</v>
      </c>
      <c r="JG30" s="28" t="s">
        <v>200</v>
      </c>
      <c r="JH30" s="28" t="s">
        <v>200</v>
      </c>
      <c r="JI30" s="28" t="s">
        <v>200</v>
      </c>
      <c r="JJ30" s="28" t="s">
        <v>200</v>
      </c>
      <c r="JK30" s="28" t="s">
        <v>200</v>
      </c>
      <c r="JL30" s="28" t="s">
        <v>200</v>
      </c>
      <c r="JM30" s="28" t="s">
        <v>200</v>
      </c>
      <c r="JN30" s="28" t="s">
        <v>200</v>
      </c>
      <c r="JO30" s="28" t="s">
        <v>200</v>
      </c>
    </row>
    <row r="31" spans="1:275" ht="17.25" customHeight="1">
      <c r="A31" s="103"/>
      <c r="B31" s="24" t="s">
        <v>101</v>
      </c>
      <c r="C31" s="21" t="s">
        <v>55</v>
      </c>
      <c r="D31" s="28" t="s">
        <v>200</v>
      </c>
      <c r="E31" s="28" t="s">
        <v>200</v>
      </c>
      <c r="F31" s="28" t="s">
        <v>200</v>
      </c>
      <c r="G31" s="28" t="s">
        <v>200</v>
      </c>
      <c r="H31" s="28" t="s">
        <v>148</v>
      </c>
      <c r="I31" s="28" t="s">
        <v>200</v>
      </c>
      <c r="J31" s="28" t="s">
        <v>200</v>
      </c>
      <c r="K31" s="28" t="s">
        <v>110</v>
      </c>
      <c r="L31" s="28" t="s">
        <v>200</v>
      </c>
      <c r="M31" s="28" t="s">
        <v>110</v>
      </c>
      <c r="N31" s="28" t="s">
        <v>110</v>
      </c>
      <c r="O31" s="28" t="s">
        <v>200</v>
      </c>
      <c r="P31" s="28" t="s">
        <v>200</v>
      </c>
      <c r="Q31" s="28" t="s">
        <v>200</v>
      </c>
      <c r="R31" s="28" t="s">
        <v>200</v>
      </c>
      <c r="S31" s="28" t="s">
        <v>200</v>
      </c>
      <c r="T31" s="28" t="s">
        <v>200</v>
      </c>
      <c r="U31" s="28" t="s">
        <v>110</v>
      </c>
      <c r="V31" s="28" t="s">
        <v>110</v>
      </c>
      <c r="W31" s="28" t="s">
        <v>110</v>
      </c>
      <c r="X31" s="28" t="s">
        <v>200</v>
      </c>
      <c r="Y31" s="28" t="s">
        <v>200</v>
      </c>
      <c r="Z31" s="28" t="s">
        <v>200</v>
      </c>
      <c r="AA31" s="28" t="s">
        <v>149</v>
      </c>
      <c r="AB31" s="28" t="s">
        <v>200</v>
      </c>
      <c r="AC31" s="28" t="s">
        <v>200</v>
      </c>
      <c r="AD31" s="28" t="s">
        <v>200</v>
      </c>
      <c r="AE31" s="28" t="s">
        <v>200</v>
      </c>
      <c r="AF31" s="28" t="s">
        <v>200</v>
      </c>
      <c r="AG31" s="28" t="s">
        <v>110</v>
      </c>
      <c r="AH31" s="28" t="s">
        <v>149</v>
      </c>
      <c r="AI31" s="28" t="s">
        <v>200</v>
      </c>
      <c r="AJ31" s="28" t="s">
        <v>200</v>
      </c>
      <c r="AK31" s="28" t="s">
        <v>200</v>
      </c>
      <c r="AL31" s="28" t="s">
        <v>200</v>
      </c>
      <c r="AM31" s="28" t="s">
        <v>200</v>
      </c>
      <c r="AN31" s="28" t="s">
        <v>128</v>
      </c>
      <c r="AO31" s="28" t="s">
        <v>200</v>
      </c>
      <c r="AP31" s="28" t="s">
        <v>200</v>
      </c>
      <c r="AQ31" s="28">
        <v>285493153</v>
      </c>
      <c r="AR31" s="28" t="s">
        <v>110</v>
      </c>
      <c r="AS31" s="28" t="s">
        <v>200</v>
      </c>
      <c r="AT31" s="28" t="s">
        <v>200</v>
      </c>
      <c r="AU31" s="28" t="s">
        <v>110</v>
      </c>
      <c r="AV31" s="28" t="s">
        <v>200</v>
      </c>
      <c r="AW31" s="28" t="s">
        <v>200</v>
      </c>
      <c r="AX31" s="28" t="s">
        <v>200</v>
      </c>
      <c r="AY31" s="28" t="s">
        <v>128</v>
      </c>
      <c r="AZ31" s="28" t="s">
        <v>200</v>
      </c>
      <c r="BA31" s="28" t="s">
        <v>200</v>
      </c>
      <c r="BB31" s="28" t="s">
        <v>200</v>
      </c>
      <c r="BC31" s="28" t="s">
        <v>200</v>
      </c>
      <c r="BD31" s="28" t="s">
        <v>128</v>
      </c>
      <c r="BE31" s="28" t="s">
        <v>148</v>
      </c>
      <c r="BF31" s="28" t="s">
        <v>200</v>
      </c>
      <c r="BG31" s="28" t="s">
        <v>110</v>
      </c>
      <c r="BH31" s="28" t="s">
        <v>200</v>
      </c>
      <c r="BI31" s="28" t="s">
        <v>200</v>
      </c>
      <c r="BJ31" s="28" t="s">
        <v>200</v>
      </c>
      <c r="BK31" s="28" t="s">
        <v>200</v>
      </c>
      <c r="BL31" s="28" t="s">
        <v>200</v>
      </c>
      <c r="BM31" s="28" t="s">
        <v>200</v>
      </c>
      <c r="BN31" s="28" t="s">
        <v>200</v>
      </c>
      <c r="BO31" s="28" t="s">
        <v>200</v>
      </c>
      <c r="BP31" s="28" t="s">
        <v>149</v>
      </c>
      <c r="BQ31" s="28" t="s">
        <v>110</v>
      </c>
      <c r="BR31" s="28" t="s">
        <v>128</v>
      </c>
      <c r="BS31" s="28" t="s">
        <v>200</v>
      </c>
      <c r="BT31" s="28" t="s">
        <v>200</v>
      </c>
      <c r="BU31" s="28" t="s">
        <v>148</v>
      </c>
      <c r="BV31" s="28" t="s">
        <v>200</v>
      </c>
      <c r="BW31" s="28" t="s">
        <v>200</v>
      </c>
      <c r="BX31" s="28" t="s">
        <v>200</v>
      </c>
      <c r="BY31" s="28" t="s">
        <v>200</v>
      </c>
      <c r="BZ31" s="28" t="s">
        <v>200</v>
      </c>
      <c r="CA31" s="28" t="s">
        <v>200</v>
      </c>
      <c r="CB31" s="28" t="s">
        <v>200</v>
      </c>
      <c r="CC31" s="28" t="s">
        <v>200</v>
      </c>
      <c r="CD31" s="28" t="s">
        <v>200</v>
      </c>
      <c r="CE31" s="28" t="s">
        <v>200</v>
      </c>
      <c r="CF31" s="28" t="s">
        <v>200</v>
      </c>
      <c r="CG31" s="28" t="s">
        <v>200</v>
      </c>
      <c r="CH31" s="28" t="s">
        <v>200</v>
      </c>
      <c r="CI31" s="28" t="s">
        <v>200</v>
      </c>
      <c r="CJ31" s="28" t="s">
        <v>148</v>
      </c>
      <c r="CK31" s="28" t="s">
        <v>200</v>
      </c>
      <c r="CL31" s="28" t="s">
        <v>200</v>
      </c>
      <c r="CM31" s="28" t="s">
        <v>200</v>
      </c>
      <c r="CN31" s="28" t="s">
        <v>200</v>
      </c>
      <c r="CO31" s="28" t="s">
        <v>200</v>
      </c>
      <c r="CP31" s="28" t="s">
        <v>200</v>
      </c>
      <c r="CQ31" s="28" t="s">
        <v>200</v>
      </c>
      <c r="CR31" s="28" t="s">
        <v>110</v>
      </c>
      <c r="CS31" s="28" t="s">
        <v>200</v>
      </c>
      <c r="CT31" s="28" t="s">
        <v>110</v>
      </c>
      <c r="CU31" s="28" t="s">
        <v>200</v>
      </c>
      <c r="CV31" s="28" t="s">
        <v>200</v>
      </c>
      <c r="CW31" s="28" t="s">
        <v>200</v>
      </c>
      <c r="CX31" s="28" t="s">
        <v>200</v>
      </c>
      <c r="CY31" s="28" t="s">
        <v>200</v>
      </c>
      <c r="CZ31" s="28" t="s">
        <v>110</v>
      </c>
      <c r="DA31" s="28" t="s">
        <v>200</v>
      </c>
      <c r="DB31" s="28" t="s">
        <v>149</v>
      </c>
      <c r="DC31" s="28" t="s">
        <v>149</v>
      </c>
      <c r="DD31" s="28" t="s">
        <v>200</v>
      </c>
      <c r="DE31" s="28" t="s">
        <v>200</v>
      </c>
      <c r="DF31" s="28" t="s">
        <v>200</v>
      </c>
      <c r="DG31" s="28" t="s">
        <v>200</v>
      </c>
      <c r="DH31" s="28" t="s">
        <v>200</v>
      </c>
      <c r="DI31" s="28" t="s">
        <v>200</v>
      </c>
      <c r="DJ31" s="28" t="s">
        <v>200</v>
      </c>
      <c r="DK31" s="28" t="s">
        <v>200</v>
      </c>
      <c r="DL31" s="28" t="s">
        <v>200</v>
      </c>
      <c r="DM31" s="28">
        <v>728593990</v>
      </c>
      <c r="DN31" s="28" t="s">
        <v>200</v>
      </c>
      <c r="DO31" s="28" t="s">
        <v>200</v>
      </c>
      <c r="DP31" s="28" t="s">
        <v>200</v>
      </c>
      <c r="DQ31" s="28" t="s">
        <v>200</v>
      </c>
      <c r="DR31" s="28" t="s">
        <v>200</v>
      </c>
      <c r="DS31" s="28" t="s">
        <v>200</v>
      </c>
      <c r="DT31" s="28" t="s">
        <v>200</v>
      </c>
      <c r="DU31" s="28" t="s">
        <v>200</v>
      </c>
      <c r="DV31" s="28" t="s">
        <v>200</v>
      </c>
      <c r="DW31" s="28" t="s">
        <v>200</v>
      </c>
      <c r="DX31" s="28" t="s">
        <v>200</v>
      </c>
      <c r="DY31" s="28" t="s">
        <v>200</v>
      </c>
      <c r="DZ31" s="28">
        <v>0</v>
      </c>
      <c r="EA31" s="28" t="s">
        <v>200</v>
      </c>
      <c r="EB31" s="28" t="s">
        <v>200</v>
      </c>
      <c r="EC31" s="28" t="s">
        <v>200</v>
      </c>
      <c r="ED31" s="28" t="s">
        <v>200</v>
      </c>
      <c r="EE31" s="28" t="s">
        <v>200</v>
      </c>
      <c r="EF31" s="28" t="s">
        <v>200</v>
      </c>
      <c r="EG31" s="28" t="s">
        <v>200</v>
      </c>
      <c r="EH31" s="28" t="s">
        <v>200</v>
      </c>
      <c r="EI31" s="28" t="s">
        <v>200</v>
      </c>
      <c r="EJ31" s="28" t="s">
        <v>200</v>
      </c>
      <c r="EK31" s="28" t="s">
        <v>200</v>
      </c>
      <c r="EL31" s="28" t="s">
        <v>200</v>
      </c>
      <c r="EM31" s="28" t="s">
        <v>200</v>
      </c>
      <c r="EN31" s="28" t="s">
        <v>200</v>
      </c>
      <c r="EO31" s="28" t="s">
        <v>200</v>
      </c>
      <c r="EP31" s="28" t="s">
        <v>200</v>
      </c>
      <c r="EQ31" s="28" t="s">
        <v>200</v>
      </c>
      <c r="ER31" s="28" t="s">
        <v>200</v>
      </c>
      <c r="ES31" s="28" t="s">
        <v>200</v>
      </c>
      <c r="ET31" s="28" t="s">
        <v>200</v>
      </c>
      <c r="EU31" s="28" t="s">
        <v>200</v>
      </c>
      <c r="EV31" s="28" t="s">
        <v>200</v>
      </c>
      <c r="EW31" s="28" t="s">
        <v>200</v>
      </c>
      <c r="EX31" s="28" t="s">
        <v>200</v>
      </c>
      <c r="EY31" s="28" t="s">
        <v>200</v>
      </c>
      <c r="EZ31" s="28" t="s">
        <v>200</v>
      </c>
      <c r="FA31" s="28" t="s">
        <v>200</v>
      </c>
      <c r="FB31" s="28" t="s">
        <v>148</v>
      </c>
      <c r="FC31" s="28" t="s">
        <v>200</v>
      </c>
      <c r="FD31" s="28" t="s">
        <v>200</v>
      </c>
      <c r="FE31" s="28" t="s">
        <v>200</v>
      </c>
      <c r="FF31" s="28" t="s">
        <v>200</v>
      </c>
      <c r="FG31" s="28" t="s">
        <v>200</v>
      </c>
      <c r="FH31" s="28" t="s">
        <v>110</v>
      </c>
      <c r="FI31" s="28" t="s">
        <v>200</v>
      </c>
      <c r="FJ31" s="28" t="s">
        <v>110</v>
      </c>
      <c r="FK31" s="28" t="s">
        <v>200</v>
      </c>
      <c r="FL31" s="28" t="s">
        <v>200</v>
      </c>
      <c r="FM31" s="28" t="s">
        <v>148</v>
      </c>
      <c r="FN31" s="28" t="s">
        <v>200</v>
      </c>
      <c r="FO31" s="28" t="s">
        <v>200</v>
      </c>
      <c r="FP31" s="28" t="s">
        <v>110</v>
      </c>
      <c r="FQ31" s="28" t="s">
        <v>149</v>
      </c>
      <c r="FR31" s="28" t="s">
        <v>149</v>
      </c>
      <c r="FS31" s="28" t="s">
        <v>200</v>
      </c>
      <c r="FT31" s="28" t="s">
        <v>148</v>
      </c>
      <c r="FU31" s="28" t="s">
        <v>200</v>
      </c>
      <c r="FV31" s="28" t="s">
        <v>200</v>
      </c>
      <c r="FW31" s="28" t="s">
        <v>200</v>
      </c>
      <c r="FX31" s="28" t="s">
        <v>149</v>
      </c>
      <c r="FY31" s="28" t="s">
        <v>149</v>
      </c>
      <c r="FZ31" s="28" t="s">
        <v>200</v>
      </c>
      <c r="GA31" s="28" t="s">
        <v>128</v>
      </c>
      <c r="GB31" s="28" t="s">
        <v>149</v>
      </c>
      <c r="GC31" s="28" t="s">
        <v>149</v>
      </c>
      <c r="GD31" s="28" t="s">
        <v>200</v>
      </c>
      <c r="GE31" s="28" t="s">
        <v>110</v>
      </c>
      <c r="GF31" s="28" t="s">
        <v>110</v>
      </c>
      <c r="GG31" s="28" t="s">
        <v>200</v>
      </c>
      <c r="GH31" s="28" t="s">
        <v>200</v>
      </c>
      <c r="GI31" s="28" t="s">
        <v>110</v>
      </c>
      <c r="GJ31" s="28" t="s">
        <v>200</v>
      </c>
      <c r="GK31" s="28" t="s">
        <v>110</v>
      </c>
      <c r="GL31" s="28" t="s">
        <v>200</v>
      </c>
      <c r="GM31" s="28" t="s">
        <v>110</v>
      </c>
      <c r="GN31" s="28" t="s">
        <v>200</v>
      </c>
      <c r="GO31" s="28" t="s">
        <v>200</v>
      </c>
      <c r="GP31" s="28" t="s">
        <v>110</v>
      </c>
      <c r="GQ31" s="28" t="s">
        <v>200</v>
      </c>
      <c r="GR31" s="28" t="s">
        <v>200</v>
      </c>
      <c r="GS31" s="28" t="s">
        <v>200</v>
      </c>
      <c r="GT31" s="28" t="s">
        <v>200</v>
      </c>
      <c r="GU31" s="28" t="s">
        <v>200</v>
      </c>
      <c r="GV31" s="28" t="s">
        <v>200</v>
      </c>
      <c r="GW31" s="28" t="s">
        <v>200</v>
      </c>
      <c r="GX31" s="28" t="s">
        <v>200</v>
      </c>
      <c r="GY31" s="28" t="s">
        <v>200</v>
      </c>
      <c r="GZ31" s="28" t="s">
        <v>200</v>
      </c>
      <c r="HA31" s="28" t="s">
        <v>200</v>
      </c>
      <c r="HB31" s="28" t="s">
        <v>200</v>
      </c>
      <c r="HC31" s="28" t="s">
        <v>200</v>
      </c>
      <c r="HD31" s="28" t="s">
        <v>200</v>
      </c>
      <c r="HE31" s="28" t="s">
        <v>200</v>
      </c>
      <c r="HF31" s="28" t="s">
        <v>200</v>
      </c>
      <c r="HG31" s="28" t="s">
        <v>200</v>
      </c>
      <c r="HH31" s="28" t="s">
        <v>200</v>
      </c>
      <c r="HI31" s="28" t="s">
        <v>148</v>
      </c>
      <c r="HJ31" s="28" t="s">
        <v>200</v>
      </c>
      <c r="HK31" s="28" t="s">
        <v>200</v>
      </c>
      <c r="HL31" s="28" t="s">
        <v>200</v>
      </c>
      <c r="HM31" s="28" t="s">
        <v>200</v>
      </c>
      <c r="HN31" s="28" t="s">
        <v>200</v>
      </c>
      <c r="HO31" s="28" t="s">
        <v>200</v>
      </c>
      <c r="HP31" s="28" t="s">
        <v>200</v>
      </c>
      <c r="HQ31" s="28" t="s">
        <v>200</v>
      </c>
      <c r="HR31" s="28" t="s">
        <v>200</v>
      </c>
      <c r="HS31" s="28" t="s">
        <v>200</v>
      </c>
      <c r="HT31" s="28" t="s">
        <v>200</v>
      </c>
      <c r="HU31" s="28" t="s">
        <v>200</v>
      </c>
      <c r="HV31" s="28" t="s">
        <v>200</v>
      </c>
      <c r="HW31" s="28" t="s">
        <v>200</v>
      </c>
      <c r="HX31" s="28" t="s">
        <v>110</v>
      </c>
      <c r="HY31" s="28" t="s">
        <v>200</v>
      </c>
      <c r="HZ31" s="28" t="s">
        <v>188</v>
      </c>
      <c r="IA31" s="28" t="s">
        <v>200</v>
      </c>
      <c r="IB31" s="28" t="s">
        <v>200</v>
      </c>
      <c r="IC31" s="28" t="s">
        <v>200</v>
      </c>
      <c r="ID31" s="28" t="s">
        <v>200</v>
      </c>
      <c r="IE31" s="28" t="s">
        <v>200</v>
      </c>
      <c r="IF31" s="28" t="s">
        <v>110</v>
      </c>
      <c r="IG31" s="28" t="s">
        <v>200</v>
      </c>
      <c r="IH31" s="28" t="s">
        <v>200</v>
      </c>
      <c r="II31" s="28" t="s">
        <v>200</v>
      </c>
      <c r="IJ31" s="28" t="s">
        <v>200</v>
      </c>
      <c r="IK31" s="28" t="s">
        <v>200</v>
      </c>
      <c r="IL31" s="28" t="s">
        <v>200</v>
      </c>
      <c r="IM31" s="28" t="s">
        <v>200</v>
      </c>
      <c r="IN31" s="28" t="s">
        <v>200</v>
      </c>
      <c r="IO31" s="28" t="s">
        <v>200</v>
      </c>
      <c r="IP31" s="28" t="s">
        <v>200</v>
      </c>
      <c r="IQ31" s="28" t="s">
        <v>200</v>
      </c>
      <c r="IR31" s="28" t="s">
        <v>200</v>
      </c>
      <c r="IS31" s="28" t="s">
        <v>200</v>
      </c>
      <c r="IT31" s="28" t="s">
        <v>200</v>
      </c>
      <c r="IU31" s="28" t="s">
        <v>200</v>
      </c>
      <c r="IV31" s="28" t="s">
        <v>200</v>
      </c>
      <c r="IW31" s="28" t="s">
        <v>200</v>
      </c>
      <c r="IX31" s="28" t="s">
        <v>200</v>
      </c>
      <c r="IY31" s="28" t="s">
        <v>200</v>
      </c>
      <c r="IZ31" s="28" t="s">
        <v>149</v>
      </c>
      <c r="JA31" s="28" t="s">
        <v>200</v>
      </c>
      <c r="JB31" s="28" t="s">
        <v>200</v>
      </c>
      <c r="JC31" s="28" t="s">
        <v>200</v>
      </c>
      <c r="JD31" s="28" t="s">
        <v>200</v>
      </c>
      <c r="JE31" s="28" t="s">
        <v>200</v>
      </c>
      <c r="JF31" s="28" t="s">
        <v>200</v>
      </c>
      <c r="JG31" s="28" t="s">
        <v>200</v>
      </c>
      <c r="JH31" s="28" t="s">
        <v>200</v>
      </c>
      <c r="JI31" s="28" t="s">
        <v>200</v>
      </c>
      <c r="JJ31" s="28" t="s">
        <v>200</v>
      </c>
      <c r="JK31" s="28" t="s">
        <v>200</v>
      </c>
      <c r="JL31" s="28" t="s">
        <v>200</v>
      </c>
      <c r="JM31" s="28" t="s">
        <v>200</v>
      </c>
      <c r="JN31" s="28" t="s">
        <v>200</v>
      </c>
      <c r="JO31" s="28" t="s">
        <v>200</v>
      </c>
    </row>
    <row r="32" spans="1:275" ht="17.25" customHeight="1">
      <c r="A32" s="103"/>
      <c r="B32" s="24" t="s">
        <v>102</v>
      </c>
      <c r="C32" s="21" t="s">
        <v>56</v>
      </c>
      <c r="D32" s="28" t="s">
        <v>200</v>
      </c>
      <c r="E32" s="28" t="s">
        <v>200</v>
      </c>
      <c r="F32" s="28" t="s">
        <v>200</v>
      </c>
      <c r="G32" s="28" t="s">
        <v>200</v>
      </c>
      <c r="H32" s="28" t="s">
        <v>148</v>
      </c>
      <c r="I32" s="28" t="s">
        <v>200</v>
      </c>
      <c r="J32" s="28" t="s">
        <v>200</v>
      </c>
      <c r="K32" s="28" t="s">
        <v>110</v>
      </c>
      <c r="L32" s="28" t="s">
        <v>200</v>
      </c>
      <c r="M32" s="28" t="s">
        <v>110</v>
      </c>
      <c r="N32" s="28" t="s">
        <v>110</v>
      </c>
      <c r="O32" s="28" t="s">
        <v>200</v>
      </c>
      <c r="P32" s="28" t="s">
        <v>200</v>
      </c>
      <c r="Q32" s="28" t="s">
        <v>200</v>
      </c>
      <c r="R32" s="28" t="s">
        <v>200</v>
      </c>
      <c r="S32" s="28" t="s">
        <v>200</v>
      </c>
      <c r="T32" s="28" t="s">
        <v>200</v>
      </c>
      <c r="U32" s="28" t="s">
        <v>110</v>
      </c>
      <c r="V32" s="28" t="s">
        <v>110</v>
      </c>
      <c r="W32" s="28" t="s">
        <v>110</v>
      </c>
      <c r="X32" s="28">
        <v>18112870</v>
      </c>
      <c r="Y32" s="28" t="s">
        <v>200</v>
      </c>
      <c r="Z32" s="28" t="s">
        <v>200</v>
      </c>
      <c r="AA32" s="28" t="s">
        <v>149</v>
      </c>
      <c r="AB32" s="28" t="s">
        <v>200</v>
      </c>
      <c r="AC32" s="28" t="s">
        <v>200</v>
      </c>
      <c r="AD32" s="28" t="s">
        <v>200</v>
      </c>
      <c r="AE32" s="28" t="s">
        <v>200</v>
      </c>
      <c r="AF32" s="28" t="s">
        <v>200</v>
      </c>
      <c r="AG32" s="28" t="s">
        <v>110</v>
      </c>
      <c r="AH32" s="28" t="s">
        <v>149</v>
      </c>
      <c r="AI32" s="28" t="s">
        <v>200</v>
      </c>
      <c r="AJ32" s="28">
        <v>0</v>
      </c>
      <c r="AK32" s="28" t="s">
        <v>200</v>
      </c>
      <c r="AL32" s="28" t="s">
        <v>200</v>
      </c>
      <c r="AM32" s="28" t="s">
        <v>200</v>
      </c>
      <c r="AN32" s="28" t="s">
        <v>128</v>
      </c>
      <c r="AO32" s="28" t="s">
        <v>200</v>
      </c>
      <c r="AP32" s="28" t="s">
        <v>200</v>
      </c>
      <c r="AQ32" s="28" t="s">
        <v>200</v>
      </c>
      <c r="AR32" s="28" t="s">
        <v>110</v>
      </c>
      <c r="AS32" s="28" t="s">
        <v>200</v>
      </c>
      <c r="AT32" s="28" t="s">
        <v>200</v>
      </c>
      <c r="AU32" s="28" t="s">
        <v>110</v>
      </c>
      <c r="AV32" s="28" t="s">
        <v>200</v>
      </c>
      <c r="AW32" s="28">
        <v>238908372</v>
      </c>
      <c r="AX32" s="28" t="s">
        <v>200</v>
      </c>
      <c r="AY32" s="28" t="s">
        <v>128</v>
      </c>
      <c r="AZ32" s="28" t="s">
        <v>200</v>
      </c>
      <c r="BA32" s="28" t="s">
        <v>200</v>
      </c>
      <c r="BB32" s="28" t="s">
        <v>200</v>
      </c>
      <c r="BC32" s="28" t="s">
        <v>200</v>
      </c>
      <c r="BD32" s="28" t="s">
        <v>128</v>
      </c>
      <c r="BE32" s="28" t="s">
        <v>148</v>
      </c>
      <c r="BF32" s="28" t="s">
        <v>200</v>
      </c>
      <c r="BG32" s="28" t="s">
        <v>110</v>
      </c>
      <c r="BH32" s="28" t="s">
        <v>200</v>
      </c>
      <c r="BI32" s="28" t="s">
        <v>200</v>
      </c>
      <c r="BJ32" s="28" t="s">
        <v>200</v>
      </c>
      <c r="BK32" s="28" t="s">
        <v>200</v>
      </c>
      <c r="BL32" s="28" t="s">
        <v>200</v>
      </c>
      <c r="BM32" s="28" t="s">
        <v>200</v>
      </c>
      <c r="BN32" s="28" t="s">
        <v>200</v>
      </c>
      <c r="BO32" s="28" t="s">
        <v>200</v>
      </c>
      <c r="BP32" s="28" t="s">
        <v>149</v>
      </c>
      <c r="BQ32" s="28" t="s">
        <v>110</v>
      </c>
      <c r="BR32" s="28" t="s">
        <v>128</v>
      </c>
      <c r="BS32" s="28" t="s">
        <v>200</v>
      </c>
      <c r="BT32" s="28" t="s">
        <v>200</v>
      </c>
      <c r="BU32" s="28" t="s">
        <v>148</v>
      </c>
      <c r="BV32" s="28" t="s">
        <v>200</v>
      </c>
      <c r="BW32" s="28" t="s">
        <v>200</v>
      </c>
      <c r="BX32" s="28" t="s">
        <v>200</v>
      </c>
      <c r="BY32" s="28" t="s">
        <v>200</v>
      </c>
      <c r="BZ32" s="28" t="s">
        <v>200</v>
      </c>
      <c r="CA32" s="28" t="s">
        <v>200</v>
      </c>
      <c r="CB32" s="28" t="s">
        <v>200</v>
      </c>
      <c r="CC32" s="28" t="s">
        <v>200</v>
      </c>
      <c r="CD32" s="28" t="s">
        <v>200</v>
      </c>
      <c r="CE32" s="28" t="s">
        <v>200</v>
      </c>
      <c r="CF32" s="28" t="s">
        <v>200</v>
      </c>
      <c r="CG32" s="28" t="s">
        <v>200</v>
      </c>
      <c r="CH32" s="28" t="s">
        <v>200</v>
      </c>
      <c r="CI32" s="28" t="s">
        <v>200</v>
      </c>
      <c r="CJ32" s="28" t="s">
        <v>148</v>
      </c>
      <c r="CK32" s="28" t="s">
        <v>200</v>
      </c>
      <c r="CL32" s="28" t="s">
        <v>200</v>
      </c>
      <c r="CM32" s="28" t="s">
        <v>200</v>
      </c>
      <c r="CN32" s="28" t="s">
        <v>200</v>
      </c>
      <c r="CO32" s="28" t="s">
        <v>200</v>
      </c>
      <c r="CP32" s="28" t="s">
        <v>200</v>
      </c>
      <c r="CQ32" s="28" t="s">
        <v>200</v>
      </c>
      <c r="CR32" s="28" t="s">
        <v>110</v>
      </c>
      <c r="CS32" s="28" t="s">
        <v>200</v>
      </c>
      <c r="CT32" s="28" t="s">
        <v>110</v>
      </c>
      <c r="CU32" s="28" t="s">
        <v>200</v>
      </c>
      <c r="CV32" s="28" t="s">
        <v>200</v>
      </c>
      <c r="CW32" s="28" t="s">
        <v>200</v>
      </c>
      <c r="CX32" s="28" t="s">
        <v>200</v>
      </c>
      <c r="CY32" s="28" t="s">
        <v>200</v>
      </c>
      <c r="CZ32" s="28" t="s">
        <v>110</v>
      </c>
      <c r="DA32" s="28" t="s">
        <v>200</v>
      </c>
      <c r="DB32" s="28" t="s">
        <v>149</v>
      </c>
      <c r="DC32" s="28" t="s">
        <v>149</v>
      </c>
      <c r="DD32" s="28" t="s">
        <v>200</v>
      </c>
      <c r="DE32" s="28" t="s">
        <v>200</v>
      </c>
      <c r="DF32" s="28" t="s">
        <v>200</v>
      </c>
      <c r="DG32" s="28" t="s">
        <v>200</v>
      </c>
      <c r="DH32" s="28" t="s">
        <v>200</v>
      </c>
      <c r="DI32" s="28" t="s">
        <v>200</v>
      </c>
      <c r="DJ32" s="28" t="s">
        <v>200</v>
      </c>
      <c r="DK32" s="28" t="s">
        <v>200</v>
      </c>
      <c r="DL32" s="28" t="s">
        <v>200</v>
      </c>
      <c r="DM32" s="28" t="s">
        <v>200</v>
      </c>
      <c r="DN32" s="28" t="s">
        <v>200</v>
      </c>
      <c r="DO32" s="28" t="s">
        <v>200</v>
      </c>
      <c r="DP32" s="28" t="s">
        <v>200</v>
      </c>
      <c r="DQ32" s="28" t="s">
        <v>200</v>
      </c>
      <c r="DR32" s="28" t="s">
        <v>200</v>
      </c>
      <c r="DS32" s="28" t="s">
        <v>200</v>
      </c>
      <c r="DT32" s="28" t="s">
        <v>200</v>
      </c>
      <c r="DU32" s="28" t="s">
        <v>200</v>
      </c>
      <c r="DV32" s="28" t="s">
        <v>200</v>
      </c>
      <c r="DW32" s="28" t="s">
        <v>200</v>
      </c>
      <c r="DX32" s="28" t="s">
        <v>200</v>
      </c>
      <c r="DY32" s="28" t="s">
        <v>200</v>
      </c>
      <c r="DZ32" s="28" t="s">
        <v>200</v>
      </c>
      <c r="EA32" s="28" t="s">
        <v>200</v>
      </c>
      <c r="EB32" s="28" t="s">
        <v>200</v>
      </c>
      <c r="EC32" s="28" t="s">
        <v>200</v>
      </c>
      <c r="ED32" s="28" t="s">
        <v>200</v>
      </c>
      <c r="EE32" s="28" t="s">
        <v>200</v>
      </c>
      <c r="EF32" s="28" t="s">
        <v>200</v>
      </c>
      <c r="EG32" s="28" t="s">
        <v>200</v>
      </c>
      <c r="EH32" s="28" t="s">
        <v>200</v>
      </c>
      <c r="EI32" s="28" t="s">
        <v>200</v>
      </c>
      <c r="EJ32" s="28" t="s">
        <v>200</v>
      </c>
      <c r="EK32" s="28" t="s">
        <v>200</v>
      </c>
      <c r="EL32" s="28" t="s">
        <v>200</v>
      </c>
      <c r="EM32" s="28" t="s">
        <v>200</v>
      </c>
      <c r="EN32" s="28" t="s">
        <v>200</v>
      </c>
      <c r="EO32" s="28" t="s">
        <v>200</v>
      </c>
      <c r="EP32" s="28" t="s">
        <v>200</v>
      </c>
      <c r="EQ32" s="28" t="s">
        <v>200</v>
      </c>
      <c r="ER32" s="28" t="s">
        <v>200</v>
      </c>
      <c r="ES32" s="28" t="s">
        <v>200</v>
      </c>
      <c r="ET32" s="28" t="s">
        <v>200</v>
      </c>
      <c r="EU32" s="28" t="s">
        <v>200</v>
      </c>
      <c r="EV32" s="28" t="s">
        <v>200</v>
      </c>
      <c r="EW32" s="28" t="s">
        <v>200</v>
      </c>
      <c r="EX32" s="28" t="s">
        <v>200</v>
      </c>
      <c r="EY32" s="28" t="s">
        <v>200</v>
      </c>
      <c r="EZ32" s="28" t="s">
        <v>200</v>
      </c>
      <c r="FA32" s="28" t="s">
        <v>200</v>
      </c>
      <c r="FB32" s="28" t="s">
        <v>148</v>
      </c>
      <c r="FC32" s="28" t="s">
        <v>200</v>
      </c>
      <c r="FD32" s="28" t="s">
        <v>200</v>
      </c>
      <c r="FE32" s="28" t="s">
        <v>200</v>
      </c>
      <c r="FF32" s="28">
        <v>3355567</v>
      </c>
      <c r="FG32" s="28" t="s">
        <v>200</v>
      </c>
      <c r="FH32" s="28" t="s">
        <v>110</v>
      </c>
      <c r="FI32" s="28" t="s">
        <v>200</v>
      </c>
      <c r="FJ32" s="28" t="s">
        <v>110</v>
      </c>
      <c r="FK32" s="28" t="s">
        <v>200</v>
      </c>
      <c r="FL32" s="28">
        <v>240627821</v>
      </c>
      <c r="FM32" s="28" t="s">
        <v>148</v>
      </c>
      <c r="FN32" s="28" t="s">
        <v>200</v>
      </c>
      <c r="FO32" s="28" t="s">
        <v>200</v>
      </c>
      <c r="FP32" s="28" t="s">
        <v>110</v>
      </c>
      <c r="FQ32" s="28" t="s">
        <v>149</v>
      </c>
      <c r="FR32" s="28" t="s">
        <v>149</v>
      </c>
      <c r="FS32" s="28" t="s">
        <v>200</v>
      </c>
      <c r="FT32" s="28" t="s">
        <v>148</v>
      </c>
      <c r="FU32" s="28" t="s">
        <v>200</v>
      </c>
      <c r="FV32" s="28" t="s">
        <v>200</v>
      </c>
      <c r="FW32" s="28" t="s">
        <v>200</v>
      </c>
      <c r="FX32" s="28" t="s">
        <v>149</v>
      </c>
      <c r="FY32" s="28" t="s">
        <v>149</v>
      </c>
      <c r="FZ32" s="28">
        <v>284590644</v>
      </c>
      <c r="GA32" s="28" t="s">
        <v>128</v>
      </c>
      <c r="GB32" s="28" t="s">
        <v>149</v>
      </c>
      <c r="GC32" s="28" t="s">
        <v>149</v>
      </c>
      <c r="GD32" s="28" t="s">
        <v>200</v>
      </c>
      <c r="GE32" s="28" t="s">
        <v>110</v>
      </c>
      <c r="GF32" s="28" t="s">
        <v>110</v>
      </c>
      <c r="GG32" s="28" t="s">
        <v>200</v>
      </c>
      <c r="GH32" s="28" t="s">
        <v>200</v>
      </c>
      <c r="GI32" s="28" t="s">
        <v>110</v>
      </c>
      <c r="GJ32" s="28" t="s">
        <v>200</v>
      </c>
      <c r="GK32" s="28" t="s">
        <v>110</v>
      </c>
      <c r="GL32" s="28" t="s">
        <v>200</v>
      </c>
      <c r="GM32" s="28" t="s">
        <v>110</v>
      </c>
      <c r="GN32" s="28" t="s">
        <v>200</v>
      </c>
      <c r="GO32" s="28" t="s">
        <v>200</v>
      </c>
      <c r="GP32" s="28" t="s">
        <v>110</v>
      </c>
      <c r="GQ32" s="28" t="s">
        <v>200</v>
      </c>
      <c r="GR32" s="28" t="s">
        <v>200</v>
      </c>
      <c r="GS32" s="28" t="s">
        <v>200</v>
      </c>
      <c r="GT32" s="28" t="s">
        <v>200</v>
      </c>
      <c r="GU32" s="28" t="s">
        <v>200</v>
      </c>
      <c r="GV32" s="28" t="s">
        <v>200</v>
      </c>
      <c r="GW32" s="28" t="s">
        <v>200</v>
      </c>
      <c r="GX32" s="28" t="s">
        <v>200</v>
      </c>
      <c r="GY32" s="28" t="s">
        <v>200</v>
      </c>
      <c r="GZ32" s="28" t="s">
        <v>200</v>
      </c>
      <c r="HA32" s="28" t="s">
        <v>200</v>
      </c>
      <c r="HB32" s="28" t="s">
        <v>200</v>
      </c>
      <c r="HC32" s="28" t="s">
        <v>200</v>
      </c>
      <c r="HD32" s="28" t="s">
        <v>200</v>
      </c>
      <c r="HE32" s="28" t="s">
        <v>200</v>
      </c>
      <c r="HF32" s="28" t="s">
        <v>200</v>
      </c>
      <c r="HG32" s="28" t="s">
        <v>200</v>
      </c>
      <c r="HH32" s="28" t="s">
        <v>200</v>
      </c>
      <c r="HI32" s="28" t="s">
        <v>148</v>
      </c>
      <c r="HJ32" s="28" t="s">
        <v>200</v>
      </c>
      <c r="HK32" s="28" t="s">
        <v>200</v>
      </c>
      <c r="HL32" s="28" t="s">
        <v>200</v>
      </c>
      <c r="HM32" s="28" t="s">
        <v>200</v>
      </c>
      <c r="HN32" s="28" t="s">
        <v>200</v>
      </c>
      <c r="HO32" s="28" t="s">
        <v>200</v>
      </c>
      <c r="HP32" s="28" t="s">
        <v>200</v>
      </c>
      <c r="HQ32" s="28" t="s">
        <v>200</v>
      </c>
      <c r="HR32" s="28" t="s">
        <v>200</v>
      </c>
      <c r="HS32" s="28" t="s">
        <v>200</v>
      </c>
      <c r="HT32" s="28" t="s">
        <v>200</v>
      </c>
      <c r="HU32" s="28" t="s">
        <v>200</v>
      </c>
      <c r="HV32" s="28" t="s">
        <v>200</v>
      </c>
      <c r="HW32" s="28" t="s">
        <v>200</v>
      </c>
      <c r="HX32" s="28" t="s">
        <v>110</v>
      </c>
      <c r="HY32" s="28" t="s">
        <v>200</v>
      </c>
      <c r="HZ32" s="28" t="s">
        <v>188</v>
      </c>
      <c r="IA32" s="28" t="s">
        <v>200</v>
      </c>
      <c r="IB32" s="28" t="s">
        <v>200</v>
      </c>
      <c r="IC32" s="28" t="s">
        <v>200</v>
      </c>
      <c r="ID32" s="28" t="s">
        <v>200</v>
      </c>
      <c r="IE32" s="28" t="s">
        <v>200</v>
      </c>
      <c r="IF32" s="28" t="s">
        <v>110</v>
      </c>
      <c r="IG32" s="28" t="s">
        <v>200</v>
      </c>
      <c r="IH32" s="28" t="s">
        <v>200</v>
      </c>
      <c r="II32" s="28" t="s">
        <v>200</v>
      </c>
      <c r="IJ32" s="28" t="s">
        <v>200</v>
      </c>
      <c r="IK32" s="28" t="s">
        <v>200</v>
      </c>
      <c r="IL32" s="28" t="s">
        <v>200</v>
      </c>
      <c r="IM32" s="28" t="s">
        <v>200</v>
      </c>
      <c r="IN32" s="28" t="s">
        <v>200</v>
      </c>
      <c r="IO32" s="28" t="s">
        <v>200</v>
      </c>
      <c r="IP32" s="28" t="s">
        <v>200</v>
      </c>
      <c r="IQ32" s="28" t="s">
        <v>200</v>
      </c>
      <c r="IR32" s="28" t="s">
        <v>200</v>
      </c>
      <c r="IS32" s="28" t="s">
        <v>200</v>
      </c>
      <c r="IT32" s="28" t="s">
        <v>200</v>
      </c>
      <c r="IU32" s="28" t="s">
        <v>200</v>
      </c>
      <c r="IV32" s="28" t="s">
        <v>200</v>
      </c>
      <c r="IW32" s="28" t="s">
        <v>200</v>
      </c>
      <c r="IX32" s="28" t="s">
        <v>200</v>
      </c>
      <c r="IY32" s="28" t="s">
        <v>200</v>
      </c>
      <c r="IZ32" s="28" t="s">
        <v>149</v>
      </c>
      <c r="JA32" s="28" t="s">
        <v>200</v>
      </c>
      <c r="JB32" s="28" t="s">
        <v>200</v>
      </c>
      <c r="JC32" s="28" t="s">
        <v>200</v>
      </c>
      <c r="JD32" s="28" t="s">
        <v>200</v>
      </c>
      <c r="JE32" s="28" t="s">
        <v>200</v>
      </c>
      <c r="JF32" s="28" t="s">
        <v>200</v>
      </c>
      <c r="JG32" s="28" t="s">
        <v>200</v>
      </c>
      <c r="JH32" s="28" t="s">
        <v>200</v>
      </c>
      <c r="JI32" s="28" t="s">
        <v>200</v>
      </c>
      <c r="JJ32" s="28" t="s">
        <v>200</v>
      </c>
      <c r="JK32" s="28" t="s">
        <v>200</v>
      </c>
      <c r="JL32" s="28" t="s">
        <v>200</v>
      </c>
      <c r="JM32" s="28" t="s">
        <v>200</v>
      </c>
      <c r="JN32" s="28" t="s">
        <v>200</v>
      </c>
      <c r="JO32" s="28" t="s">
        <v>200</v>
      </c>
    </row>
    <row r="33" spans="1:275" ht="17.25" customHeight="1">
      <c r="A33" s="103"/>
      <c r="B33" s="24" t="s">
        <v>103</v>
      </c>
      <c r="C33" s="21" t="s">
        <v>57</v>
      </c>
      <c r="D33" s="28" t="s">
        <v>200</v>
      </c>
      <c r="E33" s="28" t="s">
        <v>200</v>
      </c>
      <c r="F33" s="28" t="s">
        <v>200</v>
      </c>
      <c r="G33" s="28" t="s">
        <v>200</v>
      </c>
      <c r="H33" s="28" t="s">
        <v>148</v>
      </c>
      <c r="I33" s="28" t="s">
        <v>200</v>
      </c>
      <c r="J33" s="28" t="s">
        <v>200</v>
      </c>
      <c r="K33" s="28" t="s">
        <v>110</v>
      </c>
      <c r="L33" s="28" t="s">
        <v>200</v>
      </c>
      <c r="M33" s="28" t="s">
        <v>110</v>
      </c>
      <c r="N33" s="28" t="s">
        <v>110</v>
      </c>
      <c r="O33" s="28">
        <v>716680</v>
      </c>
      <c r="P33" s="28" t="s">
        <v>200</v>
      </c>
      <c r="Q33" s="28" t="s">
        <v>200</v>
      </c>
      <c r="R33" s="28" t="s">
        <v>200</v>
      </c>
      <c r="S33" s="28" t="s">
        <v>200</v>
      </c>
      <c r="T33" s="28" t="s">
        <v>200</v>
      </c>
      <c r="U33" s="28" t="s">
        <v>110</v>
      </c>
      <c r="V33" s="28" t="s">
        <v>110</v>
      </c>
      <c r="W33" s="28" t="s">
        <v>110</v>
      </c>
      <c r="X33" s="28" t="s">
        <v>200</v>
      </c>
      <c r="Y33" s="28" t="s">
        <v>200</v>
      </c>
      <c r="Z33" s="28" t="s">
        <v>200</v>
      </c>
      <c r="AA33" s="28" t="s">
        <v>149</v>
      </c>
      <c r="AB33" s="28" t="s">
        <v>200</v>
      </c>
      <c r="AC33" s="28" t="s">
        <v>200</v>
      </c>
      <c r="AD33" s="28" t="s">
        <v>200</v>
      </c>
      <c r="AE33" s="28" t="s">
        <v>200</v>
      </c>
      <c r="AF33" s="28" t="s">
        <v>200</v>
      </c>
      <c r="AG33" s="28" t="s">
        <v>110</v>
      </c>
      <c r="AH33" s="28" t="s">
        <v>149</v>
      </c>
      <c r="AI33" s="28" t="s">
        <v>200</v>
      </c>
      <c r="AJ33" s="28">
        <v>0</v>
      </c>
      <c r="AK33" s="28" t="s">
        <v>200</v>
      </c>
      <c r="AL33" s="28" t="s">
        <v>200</v>
      </c>
      <c r="AM33" s="28" t="s">
        <v>200</v>
      </c>
      <c r="AN33" s="28" t="s">
        <v>128</v>
      </c>
      <c r="AO33" s="28" t="s">
        <v>200</v>
      </c>
      <c r="AP33" s="28" t="s">
        <v>200</v>
      </c>
      <c r="AQ33" s="28" t="s">
        <v>200</v>
      </c>
      <c r="AR33" s="28" t="s">
        <v>110</v>
      </c>
      <c r="AS33" s="28" t="s">
        <v>200</v>
      </c>
      <c r="AT33" s="28" t="s">
        <v>200</v>
      </c>
      <c r="AU33" s="28" t="s">
        <v>110</v>
      </c>
      <c r="AV33" s="28" t="s">
        <v>200</v>
      </c>
      <c r="AW33" s="28"/>
      <c r="AX33" s="28" t="s">
        <v>200</v>
      </c>
      <c r="AY33" s="28" t="s">
        <v>128</v>
      </c>
      <c r="AZ33" s="28" t="s">
        <v>200</v>
      </c>
      <c r="BA33" s="28" t="s">
        <v>200</v>
      </c>
      <c r="BB33" s="28" t="s">
        <v>200</v>
      </c>
      <c r="BC33" s="28" t="s">
        <v>200</v>
      </c>
      <c r="BD33" s="28" t="s">
        <v>128</v>
      </c>
      <c r="BE33" s="28" t="s">
        <v>148</v>
      </c>
      <c r="BF33" s="28" t="s">
        <v>200</v>
      </c>
      <c r="BG33" s="28" t="s">
        <v>110</v>
      </c>
      <c r="BH33" s="28" t="s">
        <v>200</v>
      </c>
      <c r="BI33" s="28" t="s">
        <v>200</v>
      </c>
      <c r="BJ33" s="28" t="s">
        <v>200</v>
      </c>
      <c r="BK33" s="28" t="s">
        <v>200</v>
      </c>
      <c r="BL33" s="28" t="s">
        <v>200</v>
      </c>
      <c r="BM33" s="28" t="s">
        <v>200</v>
      </c>
      <c r="BN33" s="28" t="s">
        <v>200</v>
      </c>
      <c r="BO33" s="28" t="s">
        <v>200</v>
      </c>
      <c r="BP33" s="28" t="s">
        <v>149</v>
      </c>
      <c r="BQ33" s="28" t="s">
        <v>110</v>
      </c>
      <c r="BR33" s="28" t="s">
        <v>128</v>
      </c>
      <c r="BS33" s="28" t="s">
        <v>200</v>
      </c>
      <c r="BT33" s="28" t="s">
        <v>200</v>
      </c>
      <c r="BU33" s="28" t="s">
        <v>148</v>
      </c>
      <c r="BV33" s="28" t="s">
        <v>200</v>
      </c>
      <c r="BW33" s="28" t="s">
        <v>200</v>
      </c>
      <c r="BX33" s="28" t="s">
        <v>200</v>
      </c>
      <c r="BY33" s="28" t="s">
        <v>200</v>
      </c>
      <c r="BZ33" s="28">
        <v>6674038</v>
      </c>
      <c r="CA33" s="28" t="s">
        <v>200</v>
      </c>
      <c r="CB33" s="28" t="s">
        <v>200</v>
      </c>
      <c r="CC33" s="28" t="s">
        <v>200</v>
      </c>
      <c r="CD33" s="28" t="s">
        <v>200</v>
      </c>
      <c r="CE33" s="28" t="s">
        <v>200</v>
      </c>
      <c r="CF33" s="28" t="s">
        <v>200</v>
      </c>
      <c r="CG33" s="28" t="s">
        <v>200</v>
      </c>
      <c r="CH33" s="28" t="s">
        <v>200</v>
      </c>
      <c r="CI33" s="28"/>
      <c r="CJ33" s="28" t="s">
        <v>148</v>
      </c>
      <c r="CK33" s="28" t="s">
        <v>200</v>
      </c>
      <c r="CL33" s="28" t="s">
        <v>200</v>
      </c>
      <c r="CM33" s="28" t="s">
        <v>200</v>
      </c>
      <c r="CN33" s="28" t="s">
        <v>200</v>
      </c>
      <c r="CO33" s="28" t="s">
        <v>200</v>
      </c>
      <c r="CP33" s="28" t="s">
        <v>200</v>
      </c>
      <c r="CQ33" s="28" t="s">
        <v>200</v>
      </c>
      <c r="CR33" s="28" t="s">
        <v>110</v>
      </c>
      <c r="CS33" s="28" t="s">
        <v>200</v>
      </c>
      <c r="CT33" s="28" t="s">
        <v>110</v>
      </c>
      <c r="CU33" s="28" t="s">
        <v>200</v>
      </c>
      <c r="CV33" s="28" t="s">
        <v>200</v>
      </c>
      <c r="CW33" s="28" t="s">
        <v>200</v>
      </c>
      <c r="CX33" s="28" t="s">
        <v>200</v>
      </c>
      <c r="CY33" s="28" t="s">
        <v>200</v>
      </c>
      <c r="CZ33" s="28" t="s">
        <v>110</v>
      </c>
      <c r="DA33" s="28" t="s">
        <v>200</v>
      </c>
      <c r="DB33" s="28" t="s">
        <v>149</v>
      </c>
      <c r="DC33" s="28" t="s">
        <v>149</v>
      </c>
      <c r="DD33" s="28" t="s">
        <v>200</v>
      </c>
      <c r="DE33" s="28" t="s">
        <v>200</v>
      </c>
      <c r="DF33" s="28" t="s">
        <v>200</v>
      </c>
      <c r="DG33" s="28" t="s">
        <v>200</v>
      </c>
      <c r="DH33" s="28" t="s">
        <v>200</v>
      </c>
      <c r="DI33" s="28" t="s">
        <v>200</v>
      </c>
      <c r="DJ33" s="28" t="s">
        <v>200</v>
      </c>
      <c r="DK33" s="28" t="s">
        <v>200</v>
      </c>
      <c r="DL33" s="28" t="s">
        <v>200</v>
      </c>
      <c r="DM33" s="28" t="s">
        <v>200</v>
      </c>
      <c r="DN33" s="28" t="s">
        <v>200</v>
      </c>
      <c r="DO33" s="28" t="s">
        <v>200</v>
      </c>
      <c r="DP33" s="28" t="s">
        <v>200</v>
      </c>
      <c r="DQ33" s="28" t="s">
        <v>200</v>
      </c>
      <c r="DR33" s="28" t="s">
        <v>200</v>
      </c>
      <c r="DS33" s="28" t="s">
        <v>200</v>
      </c>
      <c r="DT33" s="28" t="s">
        <v>200</v>
      </c>
      <c r="DU33" s="28">
        <v>87346942</v>
      </c>
      <c r="DV33" s="28" t="s">
        <v>200</v>
      </c>
      <c r="DW33" s="28" t="s">
        <v>200</v>
      </c>
      <c r="DX33" s="28">
        <v>59489851</v>
      </c>
      <c r="DY33" s="28">
        <v>142222754</v>
      </c>
      <c r="DZ33" s="28" t="s">
        <v>200</v>
      </c>
      <c r="EA33" s="28" t="s">
        <v>200</v>
      </c>
      <c r="EB33" s="28" t="s">
        <v>200</v>
      </c>
      <c r="EC33" s="28" t="s">
        <v>200</v>
      </c>
      <c r="ED33" s="28" t="s">
        <v>200</v>
      </c>
      <c r="EE33" s="28" t="s">
        <v>200</v>
      </c>
      <c r="EF33" s="28" t="s">
        <v>200</v>
      </c>
      <c r="EG33" s="28" t="s">
        <v>200</v>
      </c>
      <c r="EH33" s="28" t="s">
        <v>200</v>
      </c>
      <c r="EI33" s="28" t="s">
        <v>200</v>
      </c>
      <c r="EJ33" s="28" t="s">
        <v>200</v>
      </c>
      <c r="EK33" s="28" t="s">
        <v>200</v>
      </c>
      <c r="EL33" s="28" t="s">
        <v>200</v>
      </c>
      <c r="EM33" s="28" t="s">
        <v>200</v>
      </c>
      <c r="EN33" s="28" t="s">
        <v>200</v>
      </c>
      <c r="EO33" s="28" t="s">
        <v>200</v>
      </c>
      <c r="EP33" s="28" t="s">
        <v>200</v>
      </c>
      <c r="EQ33" s="28" t="s">
        <v>200</v>
      </c>
      <c r="ER33" s="28" t="s">
        <v>200</v>
      </c>
      <c r="ES33" s="28" t="s">
        <v>200</v>
      </c>
      <c r="ET33" s="28" t="s">
        <v>200</v>
      </c>
      <c r="EU33" s="28" t="s">
        <v>200</v>
      </c>
      <c r="EV33" s="28">
        <v>171524662</v>
      </c>
      <c r="EW33" s="28" t="s">
        <v>200</v>
      </c>
      <c r="EX33" s="28" t="s">
        <v>200</v>
      </c>
      <c r="EY33" s="28"/>
      <c r="EZ33" s="28" t="s">
        <v>200</v>
      </c>
      <c r="FA33" s="28" t="s">
        <v>200</v>
      </c>
      <c r="FB33" s="28" t="s">
        <v>148</v>
      </c>
      <c r="FC33" s="28" t="s">
        <v>200</v>
      </c>
      <c r="FD33" s="28" t="s">
        <v>200</v>
      </c>
      <c r="FE33" s="28" t="s">
        <v>200</v>
      </c>
      <c r="FF33" s="28">
        <v>79646704</v>
      </c>
      <c r="FG33" s="28" t="s">
        <v>200</v>
      </c>
      <c r="FH33" s="28" t="s">
        <v>110</v>
      </c>
      <c r="FI33" s="28" t="s">
        <v>200</v>
      </c>
      <c r="FJ33" s="28" t="s">
        <v>110</v>
      </c>
      <c r="FK33" s="28" t="s">
        <v>200</v>
      </c>
      <c r="FL33" s="28" t="s">
        <v>200</v>
      </c>
      <c r="FM33" s="28" t="s">
        <v>148</v>
      </c>
      <c r="FN33" s="28" t="s">
        <v>200</v>
      </c>
      <c r="FO33" s="28" t="s">
        <v>200</v>
      </c>
      <c r="FP33" s="28" t="s">
        <v>110</v>
      </c>
      <c r="FQ33" s="28" t="s">
        <v>149</v>
      </c>
      <c r="FR33" s="28" t="s">
        <v>149</v>
      </c>
      <c r="FS33" s="28" t="s">
        <v>200</v>
      </c>
      <c r="FT33" s="28" t="s">
        <v>148</v>
      </c>
      <c r="FU33" s="28" t="s">
        <v>200</v>
      </c>
      <c r="FV33" s="28" t="s">
        <v>200</v>
      </c>
      <c r="FW33" s="28"/>
      <c r="FX33" s="28" t="s">
        <v>149</v>
      </c>
      <c r="FY33" s="28" t="s">
        <v>149</v>
      </c>
      <c r="FZ33" s="28">
        <v>3606652</v>
      </c>
      <c r="GA33" s="28" t="s">
        <v>128</v>
      </c>
      <c r="GB33" s="28" t="s">
        <v>149</v>
      </c>
      <c r="GC33" s="28" t="s">
        <v>149</v>
      </c>
      <c r="GD33" s="28" t="s">
        <v>200</v>
      </c>
      <c r="GE33" s="28" t="s">
        <v>110</v>
      </c>
      <c r="GF33" s="28" t="s">
        <v>110</v>
      </c>
      <c r="GG33" s="28" t="s">
        <v>200</v>
      </c>
      <c r="GH33" s="28" t="s">
        <v>200</v>
      </c>
      <c r="GI33" s="28" t="s">
        <v>110</v>
      </c>
      <c r="GJ33" s="28" t="s">
        <v>200</v>
      </c>
      <c r="GK33" s="28" t="s">
        <v>110</v>
      </c>
      <c r="GL33" s="28" t="s">
        <v>200</v>
      </c>
      <c r="GM33" s="28" t="s">
        <v>110</v>
      </c>
      <c r="GN33" s="28" t="s">
        <v>200</v>
      </c>
      <c r="GO33" s="28" t="s">
        <v>200</v>
      </c>
      <c r="GP33" s="28" t="s">
        <v>110</v>
      </c>
      <c r="GQ33" s="28" t="s">
        <v>200</v>
      </c>
      <c r="GR33" s="28" t="s">
        <v>200</v>
      </c>
      <c r="GS33" s="28" t="s">
        <v>200</v>
      </c>
      <c r="GT33" s="28" t="s">
        <v>200</v>
      </c>
      <c r="GU33" s="28" t="s">
        <v>200</v>
      </c>
      <c r="GV33" s="28" t="s">
        <v>200</v>
      </c>
      <c r="GW33" s="28" t="s">
        <v>200</v>
      </c>
      <c r="GX33" s="28" t="s">
        <v>200</v>
      </c>
      <c r="GY33" s="28" t="s">
        <v>200</v>
      </c>
      <c r="GZ33" s="28" t="s">
        <v>200</v>
      </c>
      <c r="HA33" s="28">
        <v>83997795</v>
      </c>
      <c r="HB33" s="28" t="s">
        <v>200</v>
      </c>
      <c r="HC33" s="28" t="s">
        <v>200</v>
      </c>
      <c r="HD33" s="28" t="s">
        <v>200</v>
      </c>
      <c r="HE33" s="28" t="s">
        <v>200</v>
      </c>
      <c r="HF33" s="28" t="s">
        <v>200</v>
      </c>
      <c r="HG33" s="28" t="s">
        <v>200</v>
      </c>
      <c r="HH33" s="28" t="s">
        <v>200</v>
      </c>
      <c r="HI33" s="28" t="s">
        <v>148</v>
      </c>
      <c r="HJ33" s="28" t="s">
        <v>200</v>
      </c>
      <c r="HK33" s="28" t="s">
        <v>200</v>
      </c>
      <c r="HL33" s="28" t="s">
        <v>200</v>
      </c>
      <c r="HM33" s="28" t="s">
        <v>200</v>
      </c>
      <c r="HN33" s="28" t="s">
        <v>200</v>
      </c>
      <c r="HO33" s="28" t="s">
        <v>200</v>
      </c>
      <c r="HP33" s="28" t="s">
        <v>200</v>
      </c>
      <c r="HQ33" s="28" t="s">
        <v>200</v>
      </c>
      <c r="HR33" s="28" t="s">
        <v>200</v>
      </c>
      <c r="HS33" s="28" t="s">
        <v>200</v>
      </c>
      <c r="HT33" s="28">
        <v>39504644</v>
      </c>
      <c r="HU33" s="28" t="s">
        <v>200</v>
      </c>
      <c r="HV33" s="28" t="s">
        <v>200</v>
      </c>
      <c r="HW33" s="28" t="s">
        <v>200</v>
      </c>
      <c r="HX33" s="28" t="s">
        <v>110</v>
      </c>
      <c r="HY33" s="28" t="s">
        <v>200</v>
      </c>
      <c r="HZ33" s="28" t="s">
        <v>188</v>
      </c>
      <c r="IA33" s="28" t="s">
        <v>200</v>
      </c>
      <c r="IB33" s="28" t="s">
        <v>200</v>
      </c>
      <c r="IC33" s="28" t="s">
        <v>200</v>
      </c>
      <c r="ID33" s="28" t="s">
        <v>200</v>
      </c>
      <c r="IE33" s="28" t="s">
        <v>200</v>
      </c>
      <c r="IF33" s="28" t="s">
        <v>110</v>
      </c>
      <c r="IG33" s="28" t="s">
        <v>200</v>
      </c>
      <c r="IH33" s="28" t="s">
        <v>200</v>
      </c>
      <c r="II33" s="28" t="s">
        <v>200</v>
      </c>
      <c r="IJ33" s="28">
        <v>7249089</v>
      </c>
      <c r="IK33" s="28" t="s">
        <v>200</v>
      </c>
      <c r="IL33" s="28" t="s">
        <v>200</v>
      </c>
      <c r="IM33" s="28" t="s">
        <v>200</v>
      </c>
      <c r="IN33" s="28" t="s">
        <v>200</v>
      </c>
      <c r="IO33" s="28" t="s">
        <v>200</v>
      </c>
      <c r="IP33" s="28" t="s">
        <v>200</v>
      </c>
      <c r="IQ33" s="28" t="s">
        <v>200</v>
      </c>
      <c r="IR33" s="28" t="s">
        <v>200</v>
      </c>
      <c r="IS33" s="28" t="s">
        <v>200</v>
      </c>
      <c r="IT33" s="28" t="s">
        <v>200</v>
      </c>
      <c r="IU33" s="28" t="s">
        <v>200</v>
      </c>
      <c r="IV33" s="28" t="s">
        <v>200</v>
      </c>
      <c r="IW33" s="28" t="s">
        <v>200</v>
      </c>
      <c r="IX33" s="28">
        <v>579180</v>
      </c>
      <c r="IY33" s="28">
        <v>5733670</v>
      </c>
      <c r="IZ33" s="28" t="s">
        <v>149</v>
      </c>
      <c r="JA33" s="28" t="s">
        <v>200</v>
      </c>
      <c r="JB33" s="28" t="s">
        <v>200</v>
      </c>
      <c r="JC33" s="28" t="s">
        <v>200</v>
      </c>
      <c r="JD33" s="28" t="s">
        <v>200</v>
      </c>
      <c r="JE33" s="28" t="s">
        <v>200</v>
      </c>
      <c r="JF33" s="28">
        <v>1910949</v>
      </c>
      <c r="JG33" s="28" t="s">
        <v>200</v>
      </c>
      <c r="JH33" s="28" t="s">
        <v>200</v>
      </c>
      <c r="JI33" s="28" t="s">
        <v>200</v>
      </c>
      <c r="JJ33" s="28" t="s">
        <v>200</v>
      </c>
      <c r="JK33" s="28" t="s">
        <v>200</v>
      </c>
      <c r="JL33" s="28" t="s">
        <v>200</v>
      </c>
      <c r="JM33" s="28" t="s">
        <v>200</v>
      </c>
      <c r="JN33" s="28" t="s">
        <v>200</v>
      </c>
      <c r="JO33" s="28" t="s">
        <v>200</v>
      </c>
    </row>
    <row r="34" spans="1:275" ht="17.25" customHeight="1">
      <c r="A34" s="103"/>
      <c r="B34" s="24" t="s">
        <v>104</v>
      </c>
      <c r="C34" s="21" t="s">
        <v>58</v>
      </c>
      <c r="D34" s="28" t="s">
        <v>200</v>
      </c>
      <c r="E34" s="28" t="s">
        <v>200</v>
      </c>
      <c r="F34" s="28" t="s">
        <v>200</v>
      </c>
      <c r="G34" s="28" t="s">
        <v>200</v>
      </c>
      <c r="H34" s="28" t="s">
        <v>148</v>
      </c>
      <c r="I34" s="28" t="s">
        <v>200</v>
      </c>
      <c r="J34" s="28" t="s">
        <v>200</v>
      </c>
      <c r="K34" s="28" t="s">
        <v>110</v>
      </c>
      <c r="L34" s="28" t="s">
        <v>200</v>
      </c>
      <c r="M34" s="28" t="s">
        <v>110</v>
      </c>
      <c r="N34" s="28" t="s">
        <v>110</v>
      </c>
      <c r="O34" s="28" t="s">
        <v>200</v>
      </c>
      <c r="P34" s="28" t="s">
        <v>200</v>
      </c>
      <c r="Q34" s="28" t="s">
        <v>200</v>
      </c>
      <c r="R34" s="28" t="s">
        <v>200</v>
      </c>
      <c r="S34" s="28">
        <v>211181834</v>
      </c>
      <c r="T34" s="28" t="s">
        <v>200</v>
      </c>
      <c r="U34" s="28" t="s">
        <v>110</v>
      </c>
      <c r="V34" s="28" t="s">
        <v>110</v>
      </c>
      <c r="W34" s="28" t="s">
        <v>110</v>
      </c>
      <c r="X34" s="28" t="s">
        <v>200</v>
      </c>
      <c r="Y34" s="28" t="s">
        <v>200</v>
      </c>
      <c r="Z34" s="28">
        <v>5461500</v>
      </c>
      <c r="AA34" s="28" t="s">
        <v>149</v>
      </c>
      <c r="AB34" s="28" t="s">
        <v>200</v>
      </c>
      <c r="AC34" s="28" t="s">
        <v>200</v>
      </c>
      <c r="AD34" s="28" t="s">
        <v>200</v>
      </c>
      <c r="AE34" s="28" t="s">
        <v>200</v>
      </c>
      <c r="AF34" s="28" t="s">
        <v>200</v>
      </c>
      <c r="AG34" s="28" t="s">
        <v>110</v>
      </c>
      <c r="AH34" s="28" t="s">
        <v>149</v>
      </c>
      <c r="AI34" s="28" t="s">
        <v>200</v>
      </c>
      <c r="AJ34" s="28" t="s">
        <v>200</v>
      </c>
      <c r="AK34" s="28" t="s">
        <v>200</v>
      </c>
      <c r="AL34" s="28" t="s">
        <v>200</v>
      </c>
      <c r="AM34" s="28" t="s">
        <v>200</v>
      </c>
      <c r="AN34" s="28" t="s">
        <v>128</v>
      </c>
      <c r="AO34" s="28" t="s">
        <v>200</v>
      </c>
      <c r="AP34" s="28" t="s">
        <v>200</v>
      </c>
      <c r="AQ34" s="28" t="s">
        <v>200</v>
      </c>
      <c r="AR34" s="28" t="s">
        <v>110</v>
      </c>
      <c r="AS34" s="28" t="s">
        <v>200</v>
      </c>
      <c r="AT34" s="28" t="s">
        <v>200</v>
      </c>
      <c r="AU34" s="28" t="s">
        <v>110</v>
      </c>
      <c r="AV34" s="28" t="s">
        <v>200</v>
      </c>
      <c r="AW34" s="28" t="s">
        <v>200</v>
      </c>
      <c r="AX34" s="28" t="s">
        <v>200</v>
      </c>
      <c r="AY34" s="28" t="s">
        <v>128</v>
      </c>
      <c r="AZ34" s="28" t="s">
        <v>200</v>
      </c>
      <c r="BA34" s="28" t="s">
        <v>200</v>
      </c>
      <c r="BB34" s="28" t="s">
        <v>200</v>
      </c>
      <c r="BC34" s="28" t="s">
        <v>200</v>
      </c>
      <c r="BD34" s="28" t="s">
        <v>128</v>
      </c>
      <c r="BE34" s="28" t="s">
        <v>148</v>
      </c>
      <c r="BF34" s="28" t="s">
        <v>200</v>
      </c>
      <c r="BG34" s="28" t="s">
        <v>110</v>
      </c>
      <c r="BH34" s="28" t="s">
        <v>200</v>
      </c>
      <c r="BI34" s="28" t="s">
        <v>200</v>
      </c>
      <c r="BJ34" s="28" t="s">
        <v>200</v>
      </c>
      <c r="BK34" s="28" t="s">
        <v>200</v>
      </c>
      <c r="BL34" s="28" t="s">
        <v>200</v>
      </c>
      <c r="BM34" s="28" t="s">
        <v>200</v>
      </c>
      <c r="BN34" s="28" t="s">
        <v>200</v>
      </c>
      <c r="BO34" s="28" t="s">
        <v>200</v>
      </c>
      <c r="BP34" s="28" t="s">
        <v>149</v>
      </c>
      <c r="BQ34" s="28" t="s">
        <v>110</v>
      </c>
      <c r="BR34" s="28" t="s">
        <v>128</v>
      </c>
      <c r="BS34" s="28" t="s">
        <v>200</v>
      </c>
      <c r="BT34" s="28" t="s">
        <v>200</v>
      </c>
      <c r="BU34" s="28" t="s">
        <v>148</v>
      </c>
      <c r="BV34" s="28" t="s">
        <v>200</v>
      </c>
      <c r="BW34" s="28" t="s">
        <v>200</v>
      </c>
      <c r="BX34" s="28" t="s">
        <v>200</v>
      </c>
      <c r="BY34" s="28" t="s">
        <v>200</v>
      </c>
      <c r="BZ34" s="28" t="s">
        <v>200</v>
      </c>
      <c r="CA34" s="28" t="s">
        <v>200</v>
      </c>
      <c r="CB34" s="28" t="s">
        <v>200</v>
      </c>
      <c r="CC34" s="28" t="s">
        <v>200</v>
      </c>
      <c r="CD34" s="28" t="s">
        <v>200</v>
      </c>
      <c r="CE34" s="28" t="s">
        <v>200</v>
      </c>
      <c r="CF34" s="28" t="s">
        <v>200</v>
      </c>
      <c r="CG34" s="28" t="s">
        <v>200</v>
      </c>
      <c r="CH34" s="28" t="s">
        <v>200</v>
      </c>
      <c r="CI34" s="28" t="s">
        <v>200</v>
      </c>
      <c r="CJ34" s="28" t="s">
        <v>148</v>
      </c>
      <c r="CK34" s="28" t="s">
        <v>200</v>
      </c>
      <c r="CL34" s="28" t="s">
        <v>200</v>
      </c>
      <c r="CM34" s="28" t="s">
        <v>200</v>
      </c>
      <c r="CN34" s="28" t="s">
        <v>200</v>
      </c>
      <c r="CO34" s="28" t="s">
        <v>200</v>
      </c>
      <c r="CP34" s="28" t="s">
        <v>200</v>
      </c>
      <c r="CQ34" s="28" t="s">
        <v>200</v>
      </c>
      <c r="CR34" s="28" t="s">
        <v>110</v>
      </c>
      <c r="CS34" s="28" t="s">
        <v>200</v>
      </c>
      <c r="CT34" s="28" t="s">
        <v>110</v>
      </c>
      <c r="CU34" s="28" t="s">
        <v>200</v>
      </c>
      <c r="CV34" s="28" t="s">
        <v>200</v>
      </c>
      <c r="CW34" s="28">
        <v>59807814</v>
      </c>
      <c r="CX34" s="28" t="s">
        <v>200</v>
      </c>
      <c r="CY34" s="28" t="s">
        <v>200</v>
      </c>
      <c r="CZ34" s="28" t="s">
        <v>110</v>
      </c>
      <c r="DA34" s="28" t="s">
        <v>200</v>
      </c>
      <c r="DB34" s="28" t="s">
        <v>149</v>
      </c>
      <c r="DC34" s="28" t="s">
        <v>149</v>
      </c>
      <c r="DD34" s="28">
        <v>16202193</v>
      </c>
      <c r="DE34" s="28" t="s">
        <v>200</v>
      </c>
      <c r="DF34" s="28" t="s">
        <v>200</v>
      </c>
      <c r="DG34" s="28" t="s">
        <v>200</v>
      </c>
      <c r="DH34" s="28" t="s">
        <v>200</v>
      </c>
      <c r="DI34" s="28" t="s">
        <v>200</v>
      </c>
      <c r="DJ34" s="28" t="s">
        <v>200</v>
      </c>
      <c r="DK34" s="28" t="s">
        <v>200</v>
      </c>
      <c r="DL34" s="28" t="s">
        <v>200</v>
      </c>
      <c r="DM34" s="28" t="s">
        <v>200</v>
      </c>
      <c r="DN34" s="28" t="s">
        <v>200</v>
      </c>
      <c r="DO34" s="28" t="s">
        <v>200</v>
      </c>
      <c r="DP34" s="28" t="s">
        <v>200</v>
      </c>
      <c r="DQ34" s="28" t="s">
        <v>200</v>
      </c>
      <c r="DR34" s="28" t="s">
        <v>200</v>
      </c>
      <c r="DS34" s="28" t="s">
        <v>200</v>
      </c>
      <c r="DT34" s="28" t="s">
        <v>200</v>
      </c>
      <c r="DU34" s="28" t="s">
        <v>200</v>
      </c>
      <c r="DV34" s="28" t="s">
        <v>200</v>
      </c>
      <c r="DW34" s="28" t="s">
        <v>200</v>
      </c>
      <c r="DX34" s="28" t="s">
        <v>200</v>
      </c>
      <c r="DY34" s="28" t="s">
        <v>200</v>
      </c>
      <c r="DZ34" s="28" t="s">
        <v>200</v>
      </c>
      <c r="EA34" s="28" t="s">
        <v>200</v>
      </c>
      <c r="EB34" s="28" t="s">
        <v>200</v>
      </c>
      <c r="EC34" s="28" t="s">
        <v>200</v>
      </c>
      <c r="ED34" s="28" t="s">
        <v>200</v>
      </c>
      <c r="EE34" s="28" t="s">
        <v>200</v>
      </c>
      <c r="EF34" s="28" t="s">
        <v>200</v>
      </c>
      <c r="EG34" s="28" t="s">
        <v>200</v>
      </c>
      <c r="EH34" s="28" t="s">
        <v>200</v>
      </c>
      <c r="EI34" s="28" t="s">
        <v>200</v>
      </c>
      <c r="EJ34" s="28" t="s">
        <v>200</v>
      </c>
      <c r="EK34" s="28" t="s">
        <v>200</v>
      </c>
      <c r="EL34" s="28" t="s">
        <v>200</v>
      </c>
      <c r="EM34" s="28" t="s">
        <v>200</v>
      </c>
      <c r="EN34" s="28" t="s">
        <v>200</v>
      </c>
      <c r="EO34" s="28" t="s">
        <v>200</v>
      </c>
      <c r="EP34" s="28" t="s">
        <v>200</v>
      </c>
      <c r="EQ34" s="28" t="s">
        <v>200</v>
      </c>
      <c r="ER34" s="28" t="s">
        <v>200</v>
      </c>
      <c r="ES34" s="28" t="s">
        <v>200</v>
      </c>
      <c r="ET34" s="28" t="s">
        <v>200</v>
      </c>
      <c r="EU34" s="28" t="s">
        <v>200</v>
      </c>
      <c r="EV34" s="28" t="s">
        <v>200</v>
      </c>
      <c r="EW34" s="28" t="s">
        <v>200</v>
      </c>
      <c r="EX34" s="28" t="s">
        <v>200</v>
      </c>
      <c r="EY34" s="28" t="s">
        <v>200</v>
      </c>
      <c r="EZ34" s="28" t="s">
        <v>200</v>
      </c>
      <c r="FA34" s="28" t="s">
        <v>200</v>
      </c>
      <c r="FB34" s="28" t="s">
        <v>148</v>
      </c>
      <c r="FC34" s="28" t="s">
        <v>200</v>
      </c>
      <c r="FD34" s="28" t="s">
        <v>200</v>
      </c>
      <c r="FE34" s="28" t="s">
        <v>200</v>
      </c>
      <c r="FF34" s="28" t="s">
        <v>200</v>
      </c>
      <c r="FG34" s="28" t="s">
        <v>200</v>
      </c>
      <c r="FH34" s="28" t="s">
        <v>110</v>
      </c>
      <c r="FI34" s="28" t="s">
        <v>200</v>
      </c>
      <c r="FJ34" s="28" t="s">
        <v>110</v>
      </c>
      <c r="FK34" s="28" t="s">
        <v>200</v>
      </c>
      <c r="FL34" s="28" t="s">
        <v>200</v>
      </c>
      <c r="FM34" s="28" t="s">
        <v>148</v>
      </c>
      <c r="FN34" s="28" t="s">
        <v>200</v>
      </c>
      <c r="FO34" s="28" t="s">
        <v>200</v>
      </c>
      <c r="FP34" s="28" t="s">
        <v>110</v>
      </c>
      <c r="FQ34" s="28" t="s">
        <v>149</v>
      </c>
      <c r="FR34" s="28" t="s">
        <v>149</v>
      </c>
      <c r="FS34" s="28">
        <v>435575000</v>
      </c>
      <c r="FT34" s="28" t="s">
        <v>148</v>
      </c>
      <c r="FU34" s="28" t="s">
        <v>200</v>
      </c>
      <c r="FV34" s="28" t="s">
        <v>200</v>
      </c>
      <c r="FW34" s="28" t="s">
        <v>200</v>
      </c>
      <c r="FX34" s="28" t="s">
        <v>149</v>
      </c>
      <c r="FY34" s="28" t="s">
        <v>149</v>
      </c>
      <c r="FZ34" s="28" t="s">
        <v>200</v>
      </c>
      <c r="GA34" s="28" t="s">
        <v>128</v>
      </c>
      <c r="GB34" s="28" t="s">
        <v>149</v>
      </c>
      <c r="GC34" s="28" t="s">
        <v>149</v>
      </c>
      <c r="GD34" s="28" t="s">
        <v>200</v>
      </c>
      <c r="GE34" s="28" t="s">
        <v>110</v>
      </c>
      <c r="GF34" s="28" t="s">
        <v>110</v>
      </c>
      <c r="GG34" s="28" t="s">
        <v>200</v>
      </c>
      <c r="GH34" s="28" t="s">
        <v>200</v>
      </c>
      <c r="GI34" s="28" t="s">
        <v>110</v>
      </c>
      <c r="GJ34" s="28" t="s">
        <v>200</v>
      </c>
      <c r="GK34" s="28" t="s">
        <v>110</v>
      </c>
      <c r="GL34" s="28">
        <v>3535348</v>
      </c>
      <c r="GM34" s="28" t="s">
        <v>110</v>
      </c>
      <c r="GN34" s="28" t="s">
        <v>200</v>
      </c>
      <c r="GO34" s="28" t="s">
        <v>200</v>
      </c>
      <c r="GP34" s="28" t="s">
        <v>110</v>
      </c>
      <c r="GQ34" s="28" t="s">
        <v>200</v>
      </c>
      <c r="GR34" s="28" t="s">
        <v>200</v>
      </c>
      <c r="GS34" s="28" t="s">
        <v>200</v>
      </c>
      <c r="GT34" s="28" t="s">
        <v>200</v>
      </c>
      <c r="GU34" s="28" t="s">
        <v>200</v>
      </c>
      <c r="GV34" s="28" t="s">
        <v>200</v>
      </c>
      <c r="GW34" s="28" t="s">
        <v>200</v>
      </c>
      <c r="GX34" s="28" t="s">
        <v>200</v>
      </c>
      <c r="GY34" s="28" t="s">
        <v>200</v>
      </c>
      <c r="GZ34" s="28" t="s">
        <v>200</v>
      </c>
      <c r="HA34" s="28" t="s">
        <v>200</v>
      </c>
      <c r="HB34" s="28" t="s">
        <v>200</v>
      </c>
      <c r="HC34" s="28" t="s">
        <v>200</v>
      </c>
      <c r="HD34" s="28" t="s">
        <v>200</v>
      </c>
      <c r="HE34" s="28" t="s">
        <v>200</v>
      </c>
      <c r="HF34" s="28" t="s">
        <v>200</v>
      </c>
      <c r="HG34" s="28" t="s">
        <v>200</v>
      </c>
      <c r="HH34" s="28" t="s">
        <v>200</v>
      </c>
      <c r="HI34" s="28" t="s">
        <v>148</v>
      </c>
      <c r="HJ34" s="28" t="s">
        <v>200</v>
      </c>
      <c r="HK34" s="28" t="s">
        <v>200</v>
      </c>
      <c r="HL34" s="28" t="s">
        <v>200</v>
      </c>
      <c r="HM34" s="28" t="s">
        <v>200</v>
      </c>
      <c r="HN34" s="28" t="s">
        <v>200</v>
      </c>
      <c r="HO34" s="28" t="s">
        <v>200</v>
      </c>
      <c r="HP34" s="28" t="s">
        <v>200</v>
      </c>
      <c r="HQ34" s="28" t="s">
        <v>200</v>
      </c>
      <c r="HR34" s="28" t="s">
        <v>200</v>
      </c>
      <c r="HS34" s="28" t="s">
        <v>200</v>
      </c>
      <c r="HT34" s="28">
        <v>4936916</v>
      </c>
      <c r="HU34" s="28" t="s">
        <v>200</v>
      </c>
      <c r="HV34" s="28" t="s">
        <v>200</v>
      </c>
      <c r="HW34" s="28" t="s">
        <v>200</v>
      </c>
      <c r="HX34" s="28" t="s">
        <v>110</v>
      </c>
      <c r="HY34" s="28" t="s">
        <v>200</v>
      </c>
      <c r="HZ34" s="28" t="s">
        <v>188</v>
      </c>
      <c r="IA34" s="28" t="s">
        <v>200</v>
      </c>
      <c r="IB34" s="28">
        <v>5315757</v>
      </c>
      <c r="IC34" s="28" t="s">
        <v>200</v>
      </c>
      <c r="ID34" s="28" t="s">
        <v>200</v>
      </c>
      <c r="IE34" s="28" t="s">
        <v>200</v>
      </c>
      <c r="IF34" s="28" t="s">
        <v>110</v>
      </c>
      <c r="IG34" s="28" t="s">
        <v>200</v>
      </c>
      <c r="IH34" s="28" t="s">
        <v>200</v>
      </c>
      <c r="II34" s="28" t="s">
        <v>200</v>
      </c>
      <c r="IJ34" s="28" t="s">
        <v>200</v>
      </c>
      <c r="IK34" s="28" t="s">
        <v>200</v>
      </c>
      <c r="IL34" s="28" t="s">
        <v>200</v>
      </c>
      <c r="IM34" s="28" t="s">
        <v>200</v>
      </c>
      <c r="IN34" s="28" t="s">
        <v>200</v>
      </c>
      <c r="IO34" s="28" t="s">
        <v>200</v>
      </c>
      <c r="IP34" s="28" t="s">
        <v>200</v>
      </c>
      <c r="IQ34" s="28" t="s">
        <v>200</v>
      </c>
      <c r="IR34" s="28" t="s">
        <v>200</v>
      </c>
      <c r="IS34" s="28" t="s">
        <v>200</v>
      </c>
      <c r="IT34" s="28" t="s">
        <v>200</v>
      </c>
      <c r="IU34" s="28" t="s">
        <v>200</v>
      </c>
      <c r="IV34" s="28" t="s">
        <v>200</v>
      </c>
      <c r="IW34" s="28" t="s">
        <v>200</v>
      </c>
      <c r="IX34" s="28" t="s">
        <v>200</v>
      </c>
      <c r="IY34" s="28" t="s">
        <v>200</v>
      </c>
      <c r="IZ34" s="28" t="s">
        <v>149</v>
      </c>
      <c r="JA34" s="28" t="s">
        <v>200</v>
      </c>
      <c r="JB34" s="28" t="s">
        <v>200</v>
      </c>
      <c r="JC34" s="28" t="s">
        <v>200</v>
      </c>
      <c r="JD34" s="28" t="s">
        <v>200</v>
      </c>
      <c r="JE34" s="28" t="s">
        <v>200</v>
      </c>
      <c r="JF34" s="28" t="s">
        <v>200</v>
      </c>
      <c r="JG34" s="28" t="s">
        <v>200</v>
      </c>
      <c r="JH34" s="28" t="s">
        <v>200</v>
      </c>
      <c r="JI34" s="28" t="s">
        <v>200</v>
      </c>
      <c r="JJ34" s="28" t="s">
        <v>200</v>
      </c>
      <c r="JK34" s="28" t="s">
        <v>200</v>
      </c>
      <c r="JL34" s="28" t="s">
        <v>200</v>
      </c>
      <c r="JM34" s="28" t="s">
        <v>200</v>
      </c>
      <c r="JN34" s="28" t="s">
        <v>200</v>
      </c>
      <c r="JO34" s="28" t="s">
        <v>200</v>
      </c>
    </row>
    <row r="35" spans="1:275" ht="17.25" customHeight="1">
      <c r="A35" s="103"/>
      <c r="B35" s="24" t="s">
        <v>105</v>
      </c>
      <c r="C35" s="21" t="s">
        <v>59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148</v>
      </c>
      <c r="I35" s="28" t="s">
        <v>200</v>
      </c>
      <c r="J35" s="28" t="s">
        <v>200</v>
      </c>
      <c r="K35" s="28" t="s">
        <v>110</v>
      </c>
      <c r="L35" s="28" t="s">
        <v>200</v>
      </c>
      <c r="M35" s="28" t="s">
        <v>110</v>
      </c>
      <c r="N35" s="28" t="s">
        <v>110</v>
      </c>
      <c r="O35" s="28">
        <v>22500000</v>
      </c>
      <c r="P35" s="28" t="s">
        <v>200</v>
      </c>
      <c r="Q35" s="28" t="s">
        <v>200</v>
      </c>
      <c r="R35" s="28" t="s">
        <v>200</v>
      </c>
      <c r="S35" s="28" t="s">
        <v>200</v>
      </c>
      <c r="T35" s="28" t="s">
        <v>200</v>
      </c>
      <c r="U35" s="28" t="s">
        <v>110</v>
      </c>
      <c r="V35" s="28" t="s">
        <v>110</v>
      </c>
      <c r="W35" s="28" t="s">
        <v>110</v>
      </c>
      <c r="X35" s="28" t="s">
        <v>200</v>
      </c>
      <c r="Y35" s="28">
        <v>36000000</v>
      </c>
      <c r="Z35" s="28" t="s">
        <v>200</v>
      </c>
      <c r="AA35" s="28" t="s">
        <v>149</v>
      </c>
      <c r="AB35" s="28" t="s">
        <v>200</v>
      </c>
      <c r="AC35" s="28" t="s">
        <v>200</v>
      </c>
      <c r="AD35" s="28" t="s">
        <v>200</v>
      </c>
      <c r="AE35" s="28" t="s">
        <v>200</v>
      </c>
      <c r="AF35" s="28" t="s">
        <v>200</v>
      </c>
      <c r="AG35" s="28" t="s">
        <v>110</v>
      </c>
      <c r="AH35" s="28" t="s">
        <v>149</v>
      </c>
      <c r="AI35" s="28" t="s">
        <v>200</v>
      </c>
      <c r="AJ35" s="28" t="s">
        <v>200</v>
      </c>
      <c r="AK35" s="28" t="s">
        <v>200</v>
      </c>
      <c r="AL35" s="28" t="s">
        <v>200</v>
      </c>
      <c r="AM35" s="28">
        <v>0</v>
      </c>
      <c r="AN35" s="28" t="s">
        <v>128</v>
      </c>
      <c r="AO35" s="28" t="s">
        <v>200</v>
      </c>
      <c r="AP35" s="28" t="s">
        <v>200</v>
      </c>
      <c r="AQ35" s="28" t="s">
        <v>200</v>
      </c>
      <c r="AR35" s="28" t="s">
        <v>110</v>
      </c>
      <c r="AS35" s="28">
        <v>31040000</v>
      </c>
      <c r="AT35" s="28" t="s">
        <v>200</v>
      </c>
      <c r="AU35" s="28" t="s">
        <v>110</v>
      </c>
      <c r="AV35" s="28" t="s">
        <v>200</v>
      </c>
      <c r="AW35" s="28" t="s">
        <v>200</v>
      </c>
      <c r="AX35" s="28" t="s">
        <v>200</v>
      </c>
      <c r="AY35" s="28" t="s">
        <v>128</v>
      </c>
      <c r="AZ35" s="28" t="s">
        <v>200</v>
      </c>
      <c r="BA35" s="28" t="s">
        <v>200</v>
      </c>
      <c r="BB35" s="28" t="s">
        <v>200</v>
      </c>
      <c r="BC35" s="28" t="s">
        <v>200</v>
      </c>
      <c r="BD35" s="28" t="s">
        <v>128</v>
      </c>
      <c r="BE35" s="28" t="s">
        <v>148</v>
      </c>
      <c r="BF35" s="28" t="s">
        <v>200</v>
      </c>
      <c r="BG35" s="28" t="s">
        <v>110</v>
      </c>
      <c r="BH35" s="28" t="s">
        <v>200</v>
      </c>
      <c r="BI35" s="28">
        <v>0</v>
      </c>
      <c r="BJ35" s="28" t="s">
        <v>200</v>
      </c>
      <c r="BK35" s="28" t="s">
        <v>200</v>
      </c>
      <c r="BL35" s="28" t="s">
        <v>200</v>
      </c>
      <c r="BM35" s="28" t="s">
        <v>200</v>
      </c>
      <c r="BN35" s="28" t="s">
        <v>200</v>
      </c>
      <c r="BO35" s="28" t="s">
        <v>200</v>
      </c>
      <c r="BP35" s="28" t="s">
        <v>149</v>
      </c>
      <c r="BQ35" s="28" t="s">
        <v>110</v>
      </c>
      <c r="BR35" s="28" t="s">
        <v>128</v>
      </c>
      <c r="BS35" s="28" t="s">
        <v>200</v>
      </c>
      <c r="BT35" s="28" t="s">
        <v>200</v>
      </c>
      <c r="BU35" s="28" t="s">
        <v>148</v>
      </c>
      <c r="BV35" s="28" t="s">
        <v>200</v>
      </c>
      <c r="BW35" s="28">
        <v>2380839</v>
      </c>
      <c r="BX35" s="28" t="s">
        <v>200</v>
      </c>
      <c r="BY35" s="28" t="s">
        <v>200</v>
      </c>
      <c r="BZ35" s="28" t="s">
        <v>200</v>
      </c>
      <c r="CA35" s="28" t="s">
        <v>200</v>
      </c>
      <c r="CB35" s="28" t="s">
        <v>200</v>
      </c>
      <c r="CC35" s="28" t="s">
        <v>200</v>
      </c>
      <c r="CD35" s="28" t="s">
        <v>200</v>
      </c>
      <c r="CE35" s="28" t="s">
        <v>200</v>
      </c>
      <c r="CF35" s="28" t="s">
        <v>200</v>
      </c>
      <c r="CG35" s="28" t="s">
        <v>200</v>
      </c>
      <c r="CH35" s="28" t="s">
        <v>200</v>
      </c>
      <c r="CI35" s="28" t="s">
        <v>200</v>
      </c>
      <c r="CJ35" s="28" t="s">
        <v>148</v>
      </c>
      <c r="CK35" s="28" t="s">
        <v>200</v>
      </c>
      <c r="CL35" s="28" t="s">
        <v>200</v>
      </c>
      <c r="CM35" s="28" t="s">
        <v>200</v>
      </c>
      <c r="CN35" s="28" t="s">
        <v>200</v>
      </c>
      <c r="CO35" s="28" t="s">
        <v>200</v>
      </c>
      <c r="CP35" s="28" t="s">
        <v>200</v>
      </c>
      <c r="CQ35" s="28" t="s">
        <v>200</v>
      </c>
      <c r="CR35" s="28" t="s">
        <v>110</v>
      </c>
      <c r="CS35" s="28" t="s">
        <v>200</v>
      </c>
      <c r="CT35" s="28" t="s">
        <v>110</v>
      </c>
      <c r="CU35" s="28" t="s">
        <v>200</v>
      </c>
      <c r="CV35" s="28" t="s">
        <v>200</v>
      </c>
      <c r="CW35" s="28" t="s">
        <v>200</v>
      </c>
      <c r="CX35" s="28" t="s">
        <v>200</v>
      </c>
      <c r="CY35" s="28" t="s">
        <v>200</v>
      </c>
      <c r="CZ35" s="28" t="s">
        <v>110</v>
      </c>
      <c r="DA35" s="28" t="s">
        <v>200</v>
      </c>
      <c r="DB35" s="28" t="s">
        <v>149</v>
      </c>
      <c r="DC35" s="28" t="s">
        <v>149</v>
      </c>
      <c r="DD35" s="28" t="s">
        <v>200</v>
      </c>
      <c r="DE35" s="28" t="s">
        <v>200</v>
      </c>
      <c r="DF35" s="28" t="s">
        <v>200</v>
      </c>
      <c r="DG35" s="28">
        <v>21077104</v>
      </c>
      <c r="DH35" s="28" t="s">
        <v>200</v>
      </c>
      <c r="DI35" s="28" t="s">
        <v>200</v>
      </c>
      <c r="DJ35" s="28">
        <v>120000</v>
      </c>
      <c r="DK35" s="28">
        <v>7821000</v>
      </c>
      <c r="DL35" s="28" t="s">
        <v>200</v>
      </c>
      <c r="DM35" s="28" t="s">
        <v>200</v>
      </c>
      <c r="DN35" s="28" t="s">
        <v>200</v>
      </c>
      <c r="DO35" s="28" t="s">
        <v>200</v>
      </c>
      <c r="DP35" s="28" t="s">
        <v>200</v>
      </c>
      <c r="DQ35" s="28" t="s">
        <v>200</v>
      </c>
      <c r="DR35" s="28" t="s">
        <v>200</v>
      </c>
      <c r="DS35" s="28" t="s">
        <v>200</v>
      </c>
      <c r="DT35" s="28" t="s">
        <v>200</v>
      </c>
      <c r="DU35" s="28" t="s">
        <v>200</v>
      </c>
      <c r="DV35" s="28" t="s">
        <v>200</v>
      </c>
      <c r="DW35" s="28" t="s">
        <v>200</v>
      </c>
      <c r="DX35" s="28" t="s">
        <v>200</v>
      </c>
      <c r="DY35" s="28" t="s">
        <v>200</v>
      </c>
      <c r="DZ35" s="28">
        <v>9000000</v>
      </c>
      <c r="EA35" s="28" t="s">
        <v>200</v>
      </c>
      <c r="EB35" s="28" t="s">
        <v>200</v>
      </c>
      <c r="EC35" s="28" t="s">
        <v>200</v>
      </c>
      <c r="ED35" s="28" t="s">
        <v>200</v>
      </c>
      <c r="EE35" s="28" t="s">
        <v>200</v>
      </c>
      <c r="EF35" s="28" t="s">
        <v>200</v>
      </c>
      <c r="EG35" s="28" t="s">
        <v>200</v>
      </c>
      <c r="EH35" s="28" t="s">
        <v>200</v>
      </c>
      <c r="EI35" s="28" t="s">
        <v>200</v>
      </c>
      <c r="EJ35" s="28" t="s">
        <v>200</v>
      </c>
      <c r="EK35" s="28" t="s">
        <v>200</v>
      </c>
      <c r="EL35" s="28" t="s">
        <v>200</v>
      </c>
      <c r="EM35" s="28" t="s">
        <v>200</v>
      </c>
      <c r="EN35" s="28" t="s">
        <v>200</v>
      </c>
      <c r="EO35" s="28" t="s">
        <v>200</v>
      </c>
      <c r="EP35" s="28">
        <v>133614730</v>
      </c>
      <c r="EQ35" s="28" t="s">
        <v>200</v>
      </c>
      <c r="ER35" s="28" t="s">
        <v>200</v>
      </c>
      <c r="ES35" s="28">
        <v>14040000</v>
      </c>
      <c r="ET35" s="28" t="s">
        <v>200</v>
      </c>
      <c r="EU35" s="28" t="s">
        <v>200</v>
      </c>
      <c r="EV35" s="28" t="s">
        <v>200</v>
      </c>
      <c r="EW35" s="28" t="s">
        <v>200</v>
      </c>
      <c r="EX35" s="28" t="s">
        <v>200</v>
      </c>
      <c r="EY35" s="28" t="s">
        <v>200</v>
      </c>
      <c r="EZ35" s="28" t="s">
        <v>200</v>
      </c>
      <c r="FA35" s="28" t="s">
        <v>200</v>
      </c>
      <c r="FB35" s="28" t="s">
        <v>148</v>
      </c>
      <c r="FC35" s="28" t="s">
        <v>200</v>
      </c>
      <c r="FD35" s="28" t="s">
        <v>200</v>
      </c>
      <c r="FE35" s="28" t="s">
        <v>200</v>
      </c>
      <c r="FF35" s="28">
        <v>0</v>
      </c>
      <c r="FG35" s="28" t="s">
        <v>200</v>
      </c>
      <c r="FH35" s="28" t="s">
        <v>110</v>
      </c>
      <c r="FI35" s="28" t="s">
        <v>200</v>
      </c>
      <c r="FJ35" s="28" t="s">
        <v>110</v>
      </c>
      <c r="FK35" s="28" t="s">
        <v>200</v>
      </c>
      <c r="FL35" s="28" t="s">
        <v>200</v>
      </c>
      <c r="FM35" s="28" t="s">
        <v>148</v>
      </c>
      <c r="FN35" s="28" t="s">
        <v>200</v>
      </c>
      <c r="FO35" s="28" t="s">
        <v>200</v>
      </c>
      <c r="FP35" s="28" t="s">
        <v>110</v>
      </c>
      <c r="FQ35" s="28" t="s">
        <v>149</v>
      </c>
      <c r="FR35" s="28" t="s">
        <v>149</v>
      </c>
      <c r="FS35" s="28" t="s">
        <v>200</v>
      </c>
      <c r="FT35" s="28" t="s">
        <v>148</v>
      </c>
      <c r="FU35" s="28" t="s">
        <v>200</v>
      </c>
      <c r="FV35" s="28" t="s">
        <v>200</v>
      </c>
      <c r="FW35" s="28" t="s">
        <v>200</v>
      </c>
      <c r="FX35" s="28" t="s">
        <v>149</v>
      </c>
      <c r="FY35" s="28" t="s">
        <v>149</v>
      </c>
      <c r="FZ35" s="28" t="s">
        <v>200</v>
      </c>
      <c r="GA35" s="28" t="s">
        <v>128</v>
      </c>
      <c r="GB35" s="28" t="s">
        <v>149</v>
      </c>
      <c r="GC35" s="28" t="s">
        <v>149</v>
      </c>
      <c r="GD35" s="28" t="s">
        <v>200</v>
      </c>
      <c r="GE35" s="28" t="s">
        <v>110</v>
      </c>
      <c r="GF35" s="28" t="s">
        <v>110</v>
      </c>
      <c r="GG35" s="28" t="s">
        <v>200</v>
      </c>
      <c r="GH35" s="28" t="s">
        <v>200</v>
      </c>
      <c r="GI35" s="28" t="s">
        <v>110</v>
      </c>
      <c r="GJ35" s="28" t="s">
        <v>200</v>
      </c>
      <c r="GK35" s="28" t="s">
        <v>110</v>
      </c>
      <c r="GL35" s="28" t="s">
        <v>200</v>
      </c>
      <c r="GM35" s="28" t="s">
        <v>110</v>
      </c>
      <c r="GN35" s="28" t="s">
        <v>200</v>
      </c>
      <c r="GO35" s="28" t="s">
        <v>200</v>
      </c>
      <c r="GP35" s="28" t="s">
        <v>110</v>
      </c>
      <c r="GQ35" s="28" t="s">
        <v>200</v>
      </c>
      <c r="GR35" s="28" t="s">
        <v>200</v>
      </c>
      <c r="GS35" s="28" t="s">
        <v>200</v>
      </c>
      <c r="GT35" s="28" t="s">
        <v>200</v>
      </c>
      <c r="GU35" s="28" t="s">
        <v>200</v>
      </c>
      <c r="GV35" s="28" t="s">
        <v>200</v>
      </c>
      <c r="GW35" s="28" t="s">
        <v>200</v>
      </c>
      <c r="GX35" s="28" t="s">
        <v>200</v>
      </c>
      <c r="GY35" s="28" t="s">
        <v>200</v>
      </c>
      <c r="GZ35" s="28" t="s">
        <v>200</v>
      </c>
      <c r="HA35" s="28">
        <v>72631410</v>
      </c>
      <c r="HB35" s="28" t="s">
        <v>200</v>
      </c>
      <c r="HC35" s="28" t="s">
        <v>200</v>
      </c>
      <c r="HD35" s="28" t="s">
        <v>200</v>
      </c>
      <c r="HE35" s="28" t="s">
        <v>200</v>
      </c>
      <c r="HF35" s="28" t="s">
        <v>200</v>
      </c>
      <c r="HG35" s="28" t="s">
        <v>200</v>
      </c>
      <c r="HH35" s="28" t="s">
        <v>200</v>
      </c>
      <c r="HI35" s="28" t="s">
        <v>148</v>
      </c>
      <c r="HJ35" s="28" t="s">
        <v>200</v>
      </c>
      <c r="HK35" s="28" t="s">
        <v>200</v>
      </c>
      <c r="HL35" s="28" t="s">
        <v>200</v>
      </c>
      <c r="HM35" s="28" t="s">
        <v>200</v>
      </c>
      <c r="HN35" s="28" t="s">
        <v>200</v>
      </c>
      <c r="HO35" s="28" t="s">
        <v>200</v>
      </c>
      <c r="HP35" s="28" t="s">
        <v>200</v>
      </c>
      <c r="HQ35" s="28" t="s">
        <v>200</v>
      </c>
      <c r="HR35" s="28" t="s">
        <v>200</v>
      </c>
      <c r="HS35" s="28" t="s">
        <v>200</v>
      </c>
      <c r="HT35" s="28" t="s">
        <v>200</v>
      </c>
      <c r="HU35" s="28" t="s">
        <v>200</v>
      </c>
      <c r="HV35" s="28" t="s">
        <v>200</v>
      </c>
      <c r="HW35" s="28" t="s">
        <v>200</v>
      </c>
      <c r="HX35" s="28" t="s">
        <v>110</v>
      </c>
      <c r="HY35" s="28" t="s">
        <v>200</v>
      </c>
      <c r="HZ35" s="28" t="s">
        <v>188</v>
      </c>
      <c r="IA35" s="28" t="s">
        <v>200</v>
      </c>
      <c r="IB35" s="28" t="s">
        <v>200</v>
      </c>
      <c r="IC35" s="28" t="s">
        <v>200</v>
      </c>
      <c r="ID35" s="28" t="s">
        <v>200</v>
      </c>
      <c r="IE35" s="28" t="s">
        <v>200</v>
      </c>
      <c r="IF35" s="28" t="s">
        <v>110</v>
      </c>
      <c r="IG35" s="28" t="s">
        <v>200</v>
      </c>
      <c r="IH35" s="28" t="s">
        <v>200</v>
      </c>
      <c r="II35" s="28" t="s">
        <v>200</v>
      </c>
      <c r="IJ35" s="28" t="s">
        <v>200</v>
      </c>
      <c r="IK35" s="28" t="s">
        <v>200</v>
      </c>
      <c r="IL35" s="28" t="s">
        <v>200</v>
      </c>
      <c r="IM35" s="28" t="s">
        <v>200</v>
      </c>
      <c r="IN35" s="28" t="s">
        <v>200</v>
      </c>
      <c r="IO35" s="28" t="s">
        <v>200</v>
      </c>
      <c r="IP35" s="28" t="s">
        <v>200</v>
      </c>
      <c r="IQ35" s="28" t="s">
        <v>200</v>
      </c>
      <c r="IR35" s="28" t="s">
        <v>200</v>
      </c>
      <c r="IS35" s="28" t="s">
        <v>200</v>
      </c>
      <c r="IT35" s="28" t="s">
        <v>200</v>
      </c>
      <c r="IU35" s="28" t="s">
        <v>200</v>
      </c>
      <c r="IV35" s="28" t="s">
        <v>200</v>
      </c>
      <c r="IW35" s="28" t="s">
        <v>200</v>
      </c>
      <c r="IX35" s="28" t="s">
        <v>200</v>
      </c>
      <c r="IY35" s="28" t="s">
        <v>200</v>
      </c>
      <c r="IZ35" s="28" t="s">
        <v>149</v>
      </c>
      <c r="JA35" s="28" t="s">
        <v>200</v>
      </c>
      <c r="JB35" s="28" t="s">
        <v>200</v>
      </c>
      <c r="JC35" s="28" t="s">
        <v>200</v>
      </c>
      <c r="JD35" s="28" t="s">
        <v>200</v>
      </c>
      <c r="JE35" s="28" t="s">
        <v>200</v>
      </c>
      <c r="JF35" s="28" t="s">
        <v>200</v>
      </c>
      <c r="JG35" s="28" t="s">
        <v>200</v>
      </c>
      <c r="JH35" s="28" t="s">
        <v>200</v>
      </c>
      <c r="JI35" s="28" t="s">
        <v>200</v>
      </c>
      <c r="JJ35" s="28" t="s">
        <v>200</v>
      </c>
      <c r="JK35" s="28" t="s">
        <v>200</v>
      </c>
      <c r="JL35" s="28" t="s">
        <v>200</v>
      </c>
      <c r="JM35" s="28" t="s">
        <v>200</v>
      </c>
      <c r="JN35" s="28" t="s">
        <v>200</v>
      </c>
      <c r="JO35" s="28" t="s">
        <v>200</v>
      </c>
    </row>
    <row r="36" spans="1:275" ht="17.25" customHeight="1">
      <c r="A36" s="103"/>
      <c r="B36" s="24" t="s">
        <v>106</v>
      </c>
      <c r="C36" s="21" t="s">
        <v>60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148</v>
      </c>
      <c r="I36" s="28" t="s">
        <v>200</v>
      </c>
      <c r="J36" s="28" t="s">
        <v>200</v>
      </c>
      <c r="K36" s="28" t="s">
        <v>110</v>
      </c>
      <c r="L36" s="28" t="s">
        <v>200</v>
      </c>
      <c r="M36" s="28" t="s">
        <v>110</v>
      </c>
      <c r="N36" s="28" t="s">
        <v>110</v>
      </c>
      <c r="O36" s="28" t="s">
        <v>200</v>
      </c>
      <c r="P36" s="28" t="s">
        <v>200</v>
      </c>
      <c r="Q36" s="28" t="s">
        <v>200</v>
      </c>
      <c r="R36" s="28" t="s">
        <v>200</v>
      </c>
      <c r="S36" s="28" t="s">
        <v>200</v>
      </c>
      <c r="T36" s="28" t="s">
        <v>200</v>
      </c>
      <c r="U36" s="28" t="s">
        <v>110</v>
      </c>
      <c r="V36" s="28" t="s">
        <v>110</v>
      </c>
      <c r="W36" s="28" t="s">
        <v>110</v>
      </c>
      <c r="X36" s="28" t="s">
        <v>200</v>
      </c>
      <c r="Y36" s="28" t="s">
        <v>200</v>
      </c>
      <c r="Z36" s="28" t="s">
        <v>200</v>
      </c>
      <c r="AA36" s="28" t="s">
        <v>149</v>
      </c>
      <c r="AB36" s="28" t="s">
        <v>200</v>
      </c>
      <c r="AC36" s="28" t="s">
        <v>200</v>
      </c>
      <c r="AD36" s="28" t="s">
        <v>200</v>
      </c>
      <c r="AE36" s="28" t="s">
        <v>200</v>
      </c>
      <c r="AF36" s="28" t="s">
        <v>200</v>
      </c>
      <c r="AG36" s="28" t="s">
        <v>110</v>
      </c>
      <c r="AH36" s="28" t="s">
        <v>149</v>
      </c>
      <c r="AI36" s="28" t="s">
        <v>200</v>
      </c>
      <c r="AJ36" s="28" t="s">
        <v>200</v>
      </c>
      <c r="AK36" s="28" t="s">
        <v>200</v>
      </c>
      <c r="AL36" s="28" t="s">
        <v>200</v>
      </c>
      <c r="AM36" s="28" t="s">
        <v>200</v>
      </c>
      <c r="AN36" s="28" t="s">
        <v>128</v>
      </c>
      <c r="AO36" s="28" t="s">
        <v>200</v>
      </c>
      <c r="AP36" s="28" t="s">
        <v>200</v>
      </c>
      <c r="AQ36" s="28" t="s">
        <v>200</v>
      </c>
      <c r="AR36" s="28" t="s">
        <v>110</v>
      </c>
      <c r="AS36" s="28" t="s">
        <v>200</v>
      </c>
      <c r="AT36" s="28" t="s">
        <v>200</v>
      </c>
      <c r="AU36" s="28" t="s">
        <v>110</v>
      </c>
      <c r="AV36" s="28" t="s">
        <v>200</v>
      </c>
      <c r="AW36" s="28" t="s">
        <v>200</v>
      </c>
      <c r="AX36" s="28" t="s">
        <v>200</v>
      </c>
      <c r="AY36" s="28" t="s">
        <v>128</v>
      </c>
      <c r="AZ36" s="28" t="s">
        <v>200</v>
      </c>
      <c r="BA36" s="28" t="s">
        <v>200</v>
      </c>
      <c r="BB36" s="28" t="s">
        <v>200</v>
      </c>
      <c r="BC36" s="28" t="s">
        <v>200</v>
      </c>
      <c r="BD36" s="28" t="s">
        <v>128</v>
      </c>
      <c r="BE36" s="28" t="s">
        <v>148</v>
      </c>
      <c r="BF36" s="28" t="s">
        <v>200</v>
      </c>
      <c r="BG36" s="28" t="s">
        <v>110</v>
      </c>
      <c r="BH36" s="28" t="s">
        <v>200</v>
      </c>
      <c r="BI36" s="28" t="s">
        <v>200</v>
      </c>
      <c r="BJ36" s="28" t="s">
        <v>200</v>
      </c>
      <c r="BK36" s="28" t="s">
        <v>200</v>
      </c>
      <c r="BL36" s="28" t="s">
        <v>200</v>
      </c>
      <c r="BM36" s="28">
        <v>7833</v>
      </c>
      <c r="BN36" s="28" t="s">
        <v>200</v>
      </c>
      <c r="BO36" s="28" t="s">
        <v>200</v>
      </c>
      <c r="BP36" s="28" t="s">
        <v>149</v>
      </c>
      <c r="BQ36" s="28" t="s">
        <v>110</v>
      </c>
      <c r="BR36" s="28" t="s">
        <v>128</v>
      </c>
      <c r="BS36" s="28" t="s">
        <v>200</v>
      </c>
      <c r="BT36" s="28" t="s">
        <v>200</v>
      </c>
      <c r="BU36" s="28" t="s">
        <v>148</v>
      </c>
      <c r="BV36" s="28" t="s">
        <v>200</v>
      </c>
      <c r="BW36" s="28" t="s">
        <v>200</v>
      </c>
      <c r="BX36" s="28" t="s">
        <v>200</v>
      </c>
      <c r="BY36" s="28" t="s">
        <v>200</v>
      </c>
      <c r="BZ36" s="28" t="s">
        <v>200</v>
      </c>
      <c r="CA36" s="28" t="s">
        <v>200</v>
      </c>
      <c r="CB36" s="28" t="s">
        <v>200</v>
      </c>
      <c r="CC36" s="28" t="s">
        <v>200</v>
      </c>
      <c r="CD36" s="28" t="s">
        <v>200</v>
      </c>
      <c r="CE36" s="28" t="s">
        <v>200</v>
      </c>
      <c r="CF36" s="28" t="s">
        <v>200</v>
      </c>
      <c r="CG36" s="28" t="s">
        <v>200</v>
      </c>
      <c r="CH36" s="28" t="s">
        <v>200</v>
      </c>
      <c r="CI36" s="28" t="s">
        <v>200</v>
      </c>
      <c r="CJ36" s="28" t="s">
        <v>148</v>
      </c>
      <c r="CK36" s="28" t="s">
        <v>200</v>
      </c>
      <c r="CL36" s="28" t="s">
        <v>200</v>
      </c>
      <c r="CM36" s="28" t="s">
        <v>200</v>
      </c>
      <c r="CN36" s="28" t="s">
        <v>200</v>
      </c>
      <c r="CO36" s="28" t="s">
        <v>200</v>
      </c>
      <c r="CP36" s="28" t="s">
        <v>200</v>
      </c>
      <c r="CQ36" s="28" t="s">
        <v>200</v>
      </c>
      <c r="CR36" s="28" t="s">
        <v>110</v>
      </c>
      <c r="CS36" s="28" t="s">
        <v>200</v>
      </c>
      <c r="CT36" s="28" t="s">
        <v>110</v>
      </c>
      <c r="CU36" s="28" t="s">
        <v>200</v>
      </c>
      <c r="CV36" s="28" t="s">
        <v>200</v>
      </c>
      <c r="CW36" s="28" t="s">
        <v>200</v>
      </c>
      <c r="CX36" s="28" t="s">
        <v>200</v>
      </c>
      <c r="CY36" s="28" t="s">
        <v>200</v>
      </c>
      <c r="CZ36" s="28" t="s">
        <v>110</v>
      </c>
      <c r="DA36" s="28" t="s">
        <v>200</v>
      </c>
      <c r="DB36" s="28" t="s">
        <v>149</v>
      </c>
      <c r="DC36" s="28" t="s">
        <v>149</v>
      </c>
      <c r="DD36" s="28" t="s">
        <v>200</v>
      </c>
      <c r="DE36" s="28" t="s">
        <v>200</v>
      </c>
      <c r="DF36" s="28" t="s">
        <v>200</v>
      </c>
      <c r="DG36" s="28" t="s">
        <v>200</v>
      </c>
      <c r="DH36" s="28" t="s">
        <v>200</v>
      </c>
      <c r="DI36" s="28" t="s">
        <v>200</v>
      </c>
      <c r="DJ36" s="28" t="s">
        <v>200</v>
      </c>
      <c r="DK36" s="28" t="s">
        <v>200</v>
      </c>
      <c r="DL36" s="28" t="s">
        <v>200</v>
      </c>
      <c r="DM36" s="28" t="s">
        <v>200</v>
      </c>
      <c r="DN36" s="28" t="s">
        <v>200</v>
      </c>
      <c r="DO36" s="28" t="s">
        <v>200</v>
      </c>
      <c r="DP36" s="28" t="s">
        <v>200</v>
      </c>
      <c r="DQ36" s="28" t="s">
        <v>200</v>
      </c>
      <c r="DR36" s="28" t="s">
        <v>200</v>
      </c>
      <c r="DS36" s="28" t="s">
        <v>200</v>
      </c>
      <c r="DT36" s="28" t="s">
        <v>200</v>
      </c>
      <c r="DU36" s="28" t="s">
        <v>200</v>
      </c>
      <c r="DV36" s="28" t="s">
        <v>200</v>
      </c>
      <c r="DW36" s="28" t="s">
        <v>200</v>
      </c>
      <c r="DX36" s="28" t="s">
        <v>200</v>
      </c>
      <c r="DY36" s="28" t="s">
        <v>200</v>
      </c>
      <c r="DZ36" s="28" t="s">
        <v>200</v>
      </c>
      <c r="EA36" s="28" t="s">
        <v>200</v>
      </c>
      <c r="EB36" s="28" t="s">
        <v>200</v>
      </c>
      <c r="EC36" s="28" t="s">
        <v>200</v>
      </c>
      <c r="ED36" s="28" t="s">
        <v>200</v>
      </c>
      <c r="EE36" s="28" t="s">
        <v>200</v>
      </c>
      <c r="EF36" s="28" t="s">
        <v>200</v>
      </c>
      <c r="EG36" s="28" t="s">
        <v>200</v>
      </c>
      <c r="EH36" s="28" t="s">
        <v>200</v>
      </c>
      <c r="EI36" s="28" t="s">
        <v>200</v>
      </c>
      <c r="EJ36" s="28" t="s">
        <v>200</v>
      </c>
      <c r="EK36" s="28" t="s">
        <v>200</v>
      </c>
      <c r="EL36" s="28" t="s">
        <v>200</v>
      </c>
      <c r="EM36" s="28" t="s">
        <v>200</v>
      </c>
      <c r="EN36" s="28" t="s">
        <v>200</v>
      </c>
      <c r="EO36" s="28" t="s">
        <v>200</v>
      </c>
      <c r="EP36" s="28" t="s">
        <v>200</v>
      </c>
      <c r="EQ36" s="28" t="s">
        <v>200</v>
      </c>
      <c r="ER36" s="28" t="s">
        <v>200</v>
      </c>
      <c r="ES36" s="28" t="s">
        <v>200</v>
      </c>
      <c r="ET36" s="28" t="s">
        <v>200</v>
      </c>
      <c r="EU36" s="28" t="s">
        <v>200</v>
      </c>
      <c r="EV36" s="28" t="s">
        <v>200</v>
      </c>
      <c r="EW36" s="28" t="s">
        <v>200</v>
      </c>
      <c r="EX36" s="28" t="s">
        <v>200</v>
      </c>
      <c r="EY36" s="28" t="s">
        <v>200</v>
      </c>
      <c r="EZ36" s="28" t="s">
        <v>200</v>
      </c>
      <c r="FA36" s="28" t="s">
        <v>200</v>
      </c>
      <c r="FB36" s="28" t="s">
        <v>148</v>
      </c>
      <c r="FC36" s="28" t="s">
        <v>200</v>
      </c>
      <c r="FD36" s="28" t="s">
        <v>200</v>
      </c>
      <c r="FE36" s="28" t="s">
        <v>200</v>
      </c>
      <c r="FF36" s="28" t="s">
        <v>200</v>
      </c>
      <c r="FG36" s="28" t="s">
        <v>200</v>
      </c>
      <c r="FH36" s="28" t="s">
        <v>110</v>
      </c>
      <c r="FI36" s="28" t="s">
        <v>200</v>
      </c>
      <c r="FJ36" s="28" t="s">
        <v>110</v>
      </c>
      <c r="FK36" s="28" t="s">
        <v>200</v>
      </c>
      <c r="FL36" s="28" t="s">
        <v>200</v>
      </c>
      <c r="FM36" s="28" t="s">
        <v>148</v>
      </c>
      <c r="FN36" s="28" t="s">
        <v>200</v>
      </c>
      <c r="FO36" s="28" t="s">
        <v>200</v>
      </c>
      <c r="FP36" s="28" t="s">
        <v>110</v>
      </c>
      <c r="FQ36" s="28" t="s">
        <v>149</v>
      </c>
      <c r="FR36" s="28" t="s">
        <v>149</v>
      </c>
      <c r="FS36" s="28" t="s">
        <v>200</v>
      </c>
      <c r="FT36" s="28" t="s">
        <v>148</v>
      </c>
      <c r="FU36" s="28">
        <v>2895955359</v>
      </c>
      <c r="FV36" s="28" t="s">
        <v>200</v>
      </c>
      <c r="FW36" s="28" t="s">
        <v>200</v>
      </c>
      <c r="FX36" s="28" t="s">
        <v>149</v>
      </c>
      <c r="FY36" s="28" t="s">
        <v>149</v>
      </c>
      <c r="FZ36" s="28" t="s">
        <v>200</v>
      </c>
      <c r="GA36" s="28" t="s">
        <v>128</v>
      </c>
      <c r="GB36" s="28" t="s">
        <v>149</v>
      </c>
      <c r="GC36" s="28" t="s">
        <v>149</v>
      </c>
      <c r="GD36" s="28" t="s">
        <v>200</v>
      </c>
      <c r="GE36" s="28" t="s">
        <v>110</v>
      </c>
      <c r="GF36" s="28" t="s">
        <v>110</v>
      </c>
      <c r="GG36" s="28" t="s">
        <v>200</v>
      </c>
      <c r="GH36" s="28" t="s">
        <v>200</v>
      </c>
      <c r="GI36" s="28" t="s">
        <v>110</v>
      </c>
      <c r="GJ36" s="28" t="s">
        <v>200</v>
      </c>
      <c r="GK36" s="28" t="s">
        <v>110</v>
      </c>
      <c r="GL36" s="28" t="s">
        <v>200</v>
      </c>
      <c r="GM36" s="28" t="s">
        <v>110</v>
      </c>
      <c r="GN36" s="28" t="s">
        <v>200</v>
      </c>
      <c r="GO36" s="28" t="s">
        <v>200</v>
      </c>
      <c r="GP36" s="28" t="s">
        <v>110</v>
      </c>
      <c r="GQ36" s="28" t="s">
        <v>200</v>
      </c>
      <c r="GR36" s="28" t="s">
        <v>200</v>
      </c>
      <c r="GS36" s="28">
        <v>3804734</v>
      </c>
      <c r="GT36" s="28" t="s">
        <v>200</v>
      </c>
      <c r="GU36" s="28" t="s">
        <v>200</v>
      </c>
      <c r="GV36" s="28" t="s">
        <v>200</v>
      </c>
      <c r="GW36" s="28" t="s">
        <v>200</v>
      </c>
      <c r="GX36" s="28">
        <v>309136015</v>
      </c>
      <c r="GY36" s="28" t="s">
        <v>200</v>
      </c>
      <c r="GZ36" s="28" t="s">
        <v>200</v>
      </c>
      <c r="HA36" s="28" t="s">
        <v>200</v>
      </c>
      <c r="HB36" s="28" t="s">
        <v>200</v>
      </c>
      <c r="HC36" s="28" t="s">
        <v>200</v>
      </c>
      <c r="HD36" s="28" t="s">
        <v>200</v>
      </c>
      <c r="HE36" s="28" t="s">
        <v>200</v>
      </c>
      <c r="HF36" s="28" t="s">
        <v>200</v>
      </c>
      <c r="HG36" s="28" t="s">
        <v>200</v>
      </c>
      <c r="HH36" s="28" t="s">
        <v>200</v>
      </c>
      <c r="HI36" s="28" t="s">
        <v>148</v>
      </c>
      <c r="HJ36" s="28" t="s">
        <v>200</v>
      </c>
      <c r="HK36" s="28" t="s">
        <v>200</v>
      </c>
      <c r="HL36" s="28" t="s">
        <v>200</v>
      </c>
      <c r="HM36" s="28" t="s">
        <v>200</v>
      </c>
      <c r="HN36" s="28" t="s">
        <v>200</v>
      </c>
      <c r="HO36" s="28" t="s">
        <v>200</v>
      </c>
      <c r="HP36" s="28" t="s">
        <v>200</v>
      </c>
      <c r="HQ36" s="28" t="s">
        <v>200</v>
      </c>
      <c r="HR36" s="28" t="s">
        <v>200</v>
      </c>
      <c r="HS36" s="28" t="s">
        <v>200</v>
      </c>
      <c r="HT36" s="28" t="s">
        <v>200</v>
      </c>
      <c r="HU36" s="28" t="s">
        <v>200</v>
      </c>
      <c r="HV36" s="28" t="s">
        <v>200</v>
      </c>
      <c r="HW36" s="28" t="s">
        <v>200</v>
      </c>
      <c r="HX36" s="28" t="s">
        <v>110</v>
      </c>
      <c r="HY36" s="28" t="s">
        <v>200</v>
      </c>
      <c r="HZ36" s="28" t="s">
        <v>188</v>
      </c>
      <c r="IA36" s="28" t="s">
        <v>200</v>
      </c>
      <c r="IB36" s="28" t="s">
        <v>200</v>
      </c>
      <c r="IC36" s="28" t="s">
        <v>200</v>
      </c>
      <c r="ID36" s="28" t="s">
        <v>200</v>
      </c>
      <c r="IE36" s="28" t="s">
        <v>200</v>
      </c>
      <c r="IF36" s="28" t="s">
        <v>110</v>
      </c>
      <c r="IG36" s="28" t="s">
        <v>200</v>
      </c>
      <c r="IH36" s="28" t="s">
        <v>200</v>
      </c>
      <c r="II36" s="28" t="s">
        <v>200</v>
      </c>
      <c r="IJ36" s="28" t="s">
        <v>200</v>
      </c>
      <c r="IK36" s="28" t="s">
        <v>200</v>
      </c>
      <c r="IL36" s="28" t="s">
        <v>200</v>
      </c>
      <c r="IM36" s="28" t="s">
        <v>200</v>
      </c>
      <c r="IN36" s="28" t="s">
        <v>200</v>
      </c>
      <c r="IO36" s="28" t="s">
        <v>200</v>
      </c>
      <c r="IP36" s="28" t="s">
        <v>200</v>
      </c>
      <c r="IQ36" s="28" t="s">
        <v>200</v>
      </c>
      <c r="IR36" s="28" t="s">
        <v>200</v>
      </c>
      <c r="IS36" s="28" t="s">
        <v>200</v>
      </c>
      <c r="IT36" s="28" t="s">
        <v>200</v>
      </c>
      <c r="IU36" s="28" t="s">
        <v>200</v>
      </c>
      <c r="IV36" s="28" t="s">
        <v>200</v>
      </c>
      <c r="IW36" s="28" t="s">
        <v>200</v>
      </c>
      <c r="IX36" s="28" t="s">
        <v>200</v>
      </c>
      <c r="IY36" s="28" t="s">
        <v>200</v>
      </c>
      <c r="IZ36" s="28" t="s">
        <v>149</v>
      </c>
      <c r="JA36" s="28" t="s">
        <v>200</v>
      </c>
      <c r="JB36" s="28" t="s">
        <v>200</v>
      </c>
      <c r="JC36" s="28" t="s">
        <v>200</v>
      </c>
      <c r="JD36" s="28" t="s">
        <v>200</v>
      </c>
      <c r="JE36" s="28" t="s">
        <v>200</v>
      </c>
      <c r="JF36" s="28" t="s">
        <v>200</v>
      </c>
      <c r="JG36" s="28" t="s">
        <v>200</v>
      </c>
      <c r="JH36" s="28" t="s">
        <v>200</v>
      </c>
      <c r="JI36" s="28" t="s">
        <v>200</v>
      </c>
      <c r="JJ36" s="28" t="s">
        <v>200</v>
      </c>
      <c r="JK36" s="28" t="s">
        <v>200</v>
      </c>
      <c r="JL36" s="28" t="s">
        <v>200</v>
      </c>
      <c r="JM36" s="28" t="s">
        <v>200</v>
      </c>
      <c r="JN36" s="28" t="s">
        <v>200</v>
      </c>
      <c r="JO36" s="28" t="s">
        <v>200</v>
      </c>
    </row>
    <row r="37" spans="1:275" ht="17.25" customHeight="1">
      <c r="A37" s="103"/>
      <c r="B37" s="24" t="s">
        <v>144</v>
      </c>
      <c r="C37" s="21" t="s">
        <v>61</v>
      </c>
      <c r="D37" s="28" t="s">
        <v>200</v>
      </c>
      <c r="E37" s="28" t="s">
        <v>200</v>
      </c>
      <c r="F37" s="28" t="s">
        <v>200</v>
      </c>
      <c r="G37" s="28" t="s">
        <v>200</v>
      </c>
      <c r="H37" s="28" t="s">
        <v>148</v>
      </c>
      <c r="I37" s="28" t="s">
        <v>200</v>
      </c>
      <c r="J37" s="28" t="s">
        <v>200</v>
      </c>
      <c r="K37" s="28" t="s">
        <v>110</v>
      </c>
      <c r="L37" s="28" t="s">
        <v>200</v>
      </c>
      <c r="M37" s="28" t="s">
        <v>110</v>
      </c>
      <c r="N37" s="28" t="s">
        <v>110</v>
      </c>
      <c r="O37" s="28" t="s">
        <v>200</v>
      </c>
      <c r="P37" s="28" t="s">
        <v>200</v>
      </c>
      <c r="Q37" s="28" t="s">
        <v>200</v>
      </c>
      <c r="R37" s="28" t="s">
        <v>200</v>
      </c>
      <c r="S37" s="28" t="s">
        <v>200</v>
      </c>
      <c r="T37" s="28" t="s">
        <v>200</v>
      </c>
      <c r="U37" s="28" t="s">
        <v>110</v>
      </c>
      <c r="V37" s="28" t="s">
        <v>110</v>
      </c>
      <c r="W37" s="28" t="s">
        <v>110</v>
      </c>
      <c r="X37" s="28" t="s">
        <v>200</v>
      </c>
      <c r="Y37" s="28" t="s">
        <v>200</v>
      </c>
      <c r="Z37" s="28" t="s">
        <v>200</v>
      </c>
      <c r="AA37" s="28" t="s">
        <v>149</v>
      </c>
      <c r="AB37" s="28" t="s">
        <v>200</v>
      </c>
      <c r="AC37" s="28" t="s">
        <v>200</v>
      </c>
      <c r="AD37" s="28" t="s">
        <v>200</v>
      </c>
      <c r="AE37" s="28" t="s">
        <v>200</v>
      </c>
      <c r="AF37" s="28" t="s">
        <v>200</v>
      </c>
      <c r="AG37" s="28" t="s">
        <v>110</v>
      </c>
      <c r="AH37" s="28" t="s">
        <v>149</v>
      </c>
      <c r="AI37" s="28" t="s">
        <v>200</v>
      </c>
      <c r="AJ37" s="28">
        <v>0</v>
      </c>
      <c r="AK37" s="28" t="s">
        <v>200</v>
      </c>
      <c r="AL37" s="28" t="s">
        <v>200</v>
      </c>
      <c r="AM37" s="28" t="s">
        <v>200</v>
      </c>
      <c r="AN37" s="28" t="s">
        <v>128</v>
      </c>
      <c r="AO37" s="28" t="s">
        <v>200</v>
      </c>
      <c r="AP37" s="28" t="s">
        <v>200</v>
      </c>
      <c r="AQ37" s="28" t="s">
        <v>200</v>
      </c>
      <c r="AR37" s="28" t="s">
        <v>110</v>
      </c>
      <c r="AS37" s="28" t="s">
        <v>200</v>
      </c>
      <c r="AT37" s="28" t="s">
        <v>200</v>
      </c>
      <c r="AU37" s="28" t="s">
        <v>110</v>
      </c>
      <c r="AV37" s="28" t="s">
        <v>200</v>
      </c>
      <c r="AW37" s="28" t="s">
        <v>200</v>
      </c>
      <c r="AX37" s="28" t="s">
        <v>200</v>
      </c>
      <c r="AY37" s="28" t="s">
        <v>128</v>
      </c>
      <c r="AZ37" s="28" t="s">
        <v>200</v>
      </c>
      <c r="BA37" s="28" t="s">
        <v>200</v>
      </c>
      <c r="BB37" s="28" t="s">
        <v>200</v>
      </c>
      <c r="BC37" s="28" t="s">
        <v>200</v>
      </c>
      <c r="BD37" s="28" t="s">
        <v>128</v>
      </c>
      <c r="BE37" s="28" t="s">
        <v>148</v>
      </c>
      <c r="BF37" s="28" t="s">
        <v>200</v>
      </c>
      <c r="BG37" s="28" t="s">
        <v>110</v>
      </c>
      <c r="BH37" s="28" t="s">
        <v>200</v>
      </c>
      <c r="BI37" s="28" t="s">
        <v>200</v>
      </c>
      <c r="BJ37" s="28" t="s">
        <v>200</v>
      </c>
      <c r="BK37" s="28" t="s">
        <v>200</v>
      </c>
      <c r="BL37" s="28" t="s">
        <v>200</v>
      </c>
      <c r="BM37" s="28" t="s">
        <v>200</v>
      </c>
      <c r="BN37" s="28" t="s">
        <v>200</v>
      </c>
      <c r="BO37" s="28" t="s">
        <v>200</v>
      </c>
      <c r="BP37" s="28" t="s">
        <v>149</v>
      </c>
      <c r="BQ37" s="28" t="s">
        <v>110</v>
      </c>
      <c r="BR37" s="28" t="s">
        <v>128</v>
      </c>
      <c r="BS37" s="28" t="s">
        <v>200</v>
      </c>
      <c r="BT37" s="28" t="s">
        <v>200</v>
      </c>
      <c r="BU37" s="28" t="s">
        <v>148</v>
      </c>
      <c r="BV37" s="28" t="s">
        <v>200</v>
      </c>
      <c r="BW37" s="28" t="s">
        <v>200</v>
      </c>
      <c r="BX37" s="28" t="s">
        <v>200</v>
      </c>
      <c r="BY37" s="28" t="s">
        <v>200</v>
      </c>
      <c r="BZ37" s="28" t="s">
        <v>200</v>
      </c>
      <c r="CA37" s="28" t="s">
        <v>200</v>
      </c>
      <c r="CB37" s="28" t="s">
        <v>200</v>
      </c>
      <c r="CC37" s="28" t="s">
        <v>200</v>
      </c>
      <c r="CD37" s="28" t="s">
        <v>200</v>
      </c>
      <c r="CE37" s="28" t="s">
        <v>200</v>
      </c>
      <c r="CF37" s="28" t="s">
        <v>200</v>
      </c>
      <c r="CG37" s="28" t="s">
        <v>200</v>
      </c>
      <c r="CH37" s="28" t="s">
        <v>200</v>
      </c>
      <c r="CI37" s="28" t="s">
        <v>200</v>
      </c>
      <c r="CJ37" s="28" t="s">
        <v>148</v>
      </c>
      <c r="CK37" s="28" t="s">
        <v>200</v>
      </c>
      <c r="CL37" s="28" t="s">
        <v>200</v>
      </c>
      <c r="CM37" s="28" t="s">
        <v>200</v>
      </c>
      <c r="CN37" s="28" t="s">
        <v>200</v>
      </c>
      <c r="CO37" s="28" t="s">
        <v>200</v>
      </c>
      <c r="CP37" s="28" t="s">
        <v>200</v>
      </c>
      <c r="CQ37" s="28" t="s">
        <v>200</v>
      </c>
      <c r="CR37" s="28" t="s">
        <v>110</v>
      </c>
      <c r="CS37" s="28" t="s">
        <v>200</v>
      </c>
      <c r="CT37" s="28" t="s">
        <v>110</v>
      </c>
      <c r="CU37" s="28" t="s">
        <v>200</v>
      </c>
      <c r="CV37" s="28" t="s">
        <v>200</v>
      </c>
      <c r="CW37" s="28" t="s">
        <v>200</v>
      </c>
      <c r="CX37" s="28" t="s">
        <v>200</v>
      </c>
      <c r="CY37" s="28">
        <v>237367717</v>
      </c>
      <c r="CZ37" s="28" t="s">
        <v>110</v>
      </c>
      <c r="DA37" s="28" t="s">
        <v>200</v>
      </c>
      <c r="DB37" s="28" t="s">
        <v>149</v>
      </c>
      <c r="DC37" s="28" t="s">
        <v>149</v>
      </c>
      <c r="DD37" s="28" t="s">
        <v>200</v>
      </c>
      <c r="DE37" s="28" t="s">
        <v>200</v>
      </c>
      <c r="DF37" s="28" t="s">
        <v>200</v>
      </c>
      <c r="DG37" s="28" t="s">
        <v>200</v>
      </c>
      <c r="DH37" s="28" t="s">
        <v>200</v>
      </c>
      <c r="DI37" s="28" t="s">
        <v>200</v>
      </c>
      <c r="DJ37" s="28" t="s">
        <v>200</v>
      </c>
      <c r="DK37" s="28" t="s">
        <v>200</v>
      </c>
      <c r="DL37" s="28" t="s">
        <v>200</v>
      </c>
      <c r="DM37" s="28" t="s">
        <v>200</v>
      </c>
      <c r="DN37" s="28" t="s">
        <v>200</v>
      </c>
      <c r="DO37" s="28" t="s">
        <v>200</v>
      </c>
      <c r="DP37" s="28" t="s">
        <v>200</v>
      </c>
      <c r="DQ37" s="28" t="s">
        <v>200</v>
      </c>
      <c r="DR37" s="28" t="s">
        <v>200</v>
      </c>
      <c r="DS37" s="28" t="s">
        <v>200</v>
      </c>
      <c r="DT37" s="28" t="s">
        <v>200</v>
      </c>
      <c r="DU37" s="28" t="s">
        <v>200</v>
      </c>
      <c r="DV37" s="28" t="s">
        <v>200</v>
      </c>
      <c r="DW37" s="28" t="s">
        <v>200</v>
      </c>
      <c r="DX37" s="28" t="s">
        <v>200</v>
      </c>
      <c r="DY37" s="28" t="s">
        <v>200</v>
      </c>
      <c r="DZ37" s="28" t="s">
        <v>200</v>
      </c>
      <c r="EA37" s="28" t="s">
        <v>200</v>
      </c>
      <c r="EB37" s="28" t="s">
        <v>200</v>
      </c>
      <c r="EC37" s="28" t="s">
        <v>200</v>
      </c>
      <c r="ED37" s="28" t="s">
        <v>200</v>
      </c>
      <c r="EE37" s="28" t="s">
        <v>200</v>
      </c>
      <c r="EF37" s="28" t="s">
        <v>200</v>
      </c>
      <c r="EG37" s="28" t="s">
        <v>200</v>
      </c>
      <c r="EH37" s="28" t="s">
        <v>200</v>
      </c>
      <c r="EI37" s="28" t="s">
        <v>200</v>
      </c>
      <c r="EJ37" s="28" t="s">
        <v>200</v>
      </c>
      <c r="EK37" s="28" t="s">
        <v>200</v>
      </c>
      <c r="EL37" s="28" t="s">
        <v>200</v>
      </c>
      <c r="EM37" s="28" t="s">
        <v>200</v>
      </c>
      <c r="EN37" s="28" t="s">
        <v>200</v>
      </c>
      <c r="EO37" s="28" t="s">
        <v>200</v>
      </c>
      <c r="EP37" s="28" t="s">
        <v>200</v>
      </c>
      <c r="EQ37" s="28" t="s">
        <v>200</v>
      </c>
      <c r="ER37" s="28" t="s">
        <v>200</v>
      </c>
      <c r="ES37" s="28" t="s">
        <v>200</v>
      </c>
      <c r="ET37" s="28" t="s">
        <v>200</v>
      </c>
      <c r="EU37" s="28" t="s">
        <v>200</v>
      </c>
      <c r="EV37" s="28" t="s">
        <v>200</v>
      </c>
      <c r="EW37" s="28" t="s">
        <v>200</v>
      </c>
      <c r="EX37" s="28" t="s">
        <v>200</v>
      </c>
      <c r="EY37" s="28" t="s">
        <v>200</v>
      </c>
      <c r="EZ37" s="28" t="s">
        <v>200</v>
      </c>
      <c r="FA37" s="28" t="s">
        <v>200</v>
      </c>
      <c r="FB37" s="28" t="s">
        <v>148</v>
      </c>
      <c r="FC37" s="28" t="s">
        <v>200</v>
      </c>
      <c r="FD37" s="28" t="s">
        <v>200</v>
      </c>
      <c r="FE37" s="28" t="s">
        <v>200</v>
      </c>
      <c r="FF37" s="28" t="s">
        <v>200</v>
      </c>
      <c r="FG37" s="28" t="s">
        <v>200</v>
      </c>
      <c r="FH37" s="28" t="s">
        <v>110</v>
      </c>
      <c r="FI37" s="28" t="s">
        <v>200</v>
      </c>
      <c r="FJ37" s="28" t="s">
        <v>110</v>
      </c>
      <c r="FK37" s="28" t="s">
        <v>200</v>
      </c>
      <c r="FL37" s="28" t="s">
        <v>200</v>
      </c>
      <c r="FM37" s="28" t="s">
        <v>148</v>
      </c>
      <c r="FN37" s="28" t="s">
        <v>200</v>
      </c>
      <c r="FO37" s="28" t="s">
        <v>200</v>
      </c>
      <c r="FP37" s="28" t="s">
        <v>110</v>
      </c>
      <c r="FQ37" s="28" t="s">
        <v>149</v>
      </c>
      <c r="FR37" s="28" t="s">
        <v>149</v>
      </c>
      <c r="FS37" s="28" t="s">
        <v>200</v>
      </c>
      <c r="FT37" s="28" t="s">
        <v>148</v>
      </c>
      <c r="FU37" s="28" t="s">
        <v>200</v>
      </c>
      <c r="FV37" s="28" t="s">
        <v>200</v>
      </c>
      <c r="FW37" s="28" t="s">
        <v>200</v>
      </c>
      <c r="FX37" s="28" t="s">
        <v>149</v>
      </c>
      <c r="FY37" s="28" t="s">
        <v>149</v>
      </c>
      <c r="FZ37" s="28" t="s">
        <v>200</v>
      </c>
      <c r="GA37" s="28" t="s">
        <v>128</v>
      </c>
      <c r="GB37" s="28" t="s">
        <v>149</v>
      </c>
      <c r="GC37" s="28" t="s">
        <v>149</v>
      </c>
      <c r="GD37" s="28" t="s">
        <v>200</v>
      </c>
      <c r="GE37" s="28" t="s">
        <v>110</v>
      </c>
      <c r="GF37" s="28" t="s">
        <v>110</v>
      </c>
      <c r="GG37" s="28" t="s">
        <v>200</v>
      </c>
      <c r="GH37" s="28" t="s">
        <v>200</v>
      </c>
      <c r="GI37" s="28" t="s">
        <v>110</v>
      </c>
      <c r="GJ37" s="28" t="s">
        <v>200</v>
      </c>
      <c r="GK37" s="28" t="s">
        <v>110</v>
      </c>
      <c r="GL37" s="28" t="s">
        <v>200</v>
      </c>
      <c r="GM37" s="28" t="s">
        <v>110</v>
      </c>
      <c r="GN37" s="28" t="s">
        <v>200</v>
      </c>
      <c r="GO37" s="28" t="s">
        <v>200</v>
      </c>
      <c r="GP37" s="28" t="s">
        <v>110</v>
      </c>
      <c r="GQ37" s="28" t="s">
        <v>200</v>
      </c>
      <c r="GR37" s="28" t="s">
        <v>200</v>
      </c>
      <c r="GS37" s="28" t="s">
        <v>200</v>
      </c>
      <c r="GT37" s="28" t="s">
        <v>200</v>
      </c>
      <c r="GU37" s="28" t="s">
        <v>200</v>
      </c>
      <c r="GV37" s="28" t="s">
        <v>200</v>
      </c>
      <c r="GW37" s="28" t="s">
        <v>200</v>
      </c>
      <c r="GX37" s="28" t="s">
        <v>200</v>
      </c>
      <c r="GY37" s="28" t="s">
        <v>200</v>
      </c>
      <c r="GZ37" s="28" t="s">
        <v>200</v>
      </c>
      <c r="HA37" s="28" t="s">
        <v>200</v>
      </c>
      <c r="HB37" s="28" t="s">
        <v>200</v>
      </c>
      <c r="HC37" s="28" t="s">
        <v>200</v>
      </c>
      <c r="HD37" s="28" t="s">
        <v>200</v>
      </c>
      <c r="HE37" s="28" t="s">
        <v>200</v>
      </c>
      <c r="HF37" s="28" t="s">
        <v>200</v>
      </c>
      <c r="HG37" s="28" t="s">
        <v>200</v>
      </c>
      <c r="HH37" s="28" t="s">
        <v>200</v>
      </c>
      <c r="HI37" s="28" t="s">
        <v>148</v>
      </c>
      <c r="HJ37" s="28" t="s">
        <v>200</v>
      </c>
      <c r="HK37" s="28" t="s">
        <v>200</v>
      </c>
      <c r="HL37" s="28" t="s">
        <v>200</v>
      </c>
      <c r="HM37" s="28" t="s">
        <v>200</v>
      </c>
      <c r="HN37" s="28" t="s">
        <v>200</v>
      </c>
      <c r="HO37" s="28" t="s">
        <v>200</v>
      </c>
      <c r="HP37" s="28" t="s">
        <v>200</v>
      </c>
      <c r="HQ37" s="28" t="s">
        <v>200</v>
      </c>
      <c r="HR37" s="28" t="s">
        <v>200</v>
      </c>
      <c r="HS37" s="28" t="s">
        <v>200</v>
      </c>
      <c r="HT37" s="28" t="s">
        <v>200</v>
      </c>
      <c r="HU37" s="28" t="s">
        <v>200</v>
      </c>
      <c r="HV37" s="28" t="s">
        <v>200</v>
      </c>
      <c r="HW37" s="28" t="s">
        <v>200</v>
      </c>
      <c r="HX37" s="28" t="s">
        <v>110</v>
      </c>
      <c r="HY37" s="28" t="s">
        <v>200</v>
      </c>
      <c r="HZ37" s="28" t="s">
        <v>188</v>
      </c>
      <c r="IA37" s="28" t="s">
        <v>200</v>
      </c>
      <c r="IB37" s="28" t="s">
        <v>200</v>
      </c>
      <c r="IC37" s="28" t="s">
        <v>200</v>
      </c>
      <c r="ID37" s="28" t="s">
        <v>200</v>
      </c>
      <c r="IE37" s="28" t="s">
        <v>200</v>
      </c>
      <c r="IF37" s="28" t="s">
        <v>110</v>
      </c>
      <c r="IG37" s="28" t="s">
        <v>200</v>
      </c>
      <c r="IH37" s="28" t="s">
        <v>200</v>
      </c>
      <c r="II37" s="28" t="s">
        <v>200</v>
      </c>
      <c r="IJ37" s="28" t="s">
        <v>200</v>
      </c>
      <c r="IK37" s="28" t="s">
        <v>200</v>
      </c>
      <c r="IL37" s="28" t="s">
        <v>200</v>
      </c>
      <c r="IM37" s="28" t="s">
        <v>200</v>
      </c>
      <c r="IN37" s="28" t="s">
        <v>200</v>
      </c>
      <c r="IO37" s="28" t="s">
        <v>200</v>
      </c>
      <c r="IP37" s="28" t="s">
        <v>200</v>
      </c>
      <c r="IQ37" s="28" t="s">
        <v>200</v>
      </c>
      <c r="IR37" s="28" t="s">
        <v>200</v>
      </c>
      <c r="IS37" s="28" t="s">
        <v>200</v>
      </c>
      <c r="IT37" s="28" t="s">
        <v>200</v>
      </c>
      <c r="IU37" s="28" t="s">
        <v>200</v>
      </c>
      <c r="IV37" s="28" t="s">
        <v>200</v>
      </c>
      <c r="IW37" s="28" t="s">
        <v>200</v>
      </c>
      <c r="IX37" s="28" t="s">
        <v>200</v>
      </c>
      <c r="IY37" s="28" t="s">
        <v>200</v>
      </c>
      <c r="IZ37" s="28" t="s">
        <v>149</v>
      </c>
      <c r="JA37" s="28" t="s">
        <v>200</v>
      </c>
      <c r="JB37" s="28" t="s">
        <v>200</v>
      </c>
      <c r="JC37" s="28" t="s">
        <v>200</v>
      </c>
      <c r="JD37" s="28" t="s">
        <v>200</v>
      </c>
      <c r="JE37" s="28" t="s">
        <v>200</v>
      </c>
      <c r="JF37" s="28" t="s">
        <v>200</v>
      </c>
      <c r="JG37" s="28" t="s">
        <v>200</v>
      </c>
      <c r="JH37" s="28" t="s">
        <v>200</v>
      </c>
      <c r="JI37" s="28" t="s">
        <v>200</v>
      </c>
      <c r="JJ37" s="28" t="s">
        <v>200</v>
      </c>
      <c r="JK37" s="28" t="s">
        <v>200</v>
      </c>
      <c r="JL37" s="28" t="s">
        <v>200</v>
      </c>
      <c r="JM37" s="28" t="s">
        <v>200</v>
      </c>
      <c r="JN37" s="28" t="s">
        <v>200</v>
      </c>
      <c r="JO37" s="28" t="s">
        <v>200</v>
      </c>
    </row>
    <row r="38" spans="1:275" ht="17.25" customHeight="1">
      <c r="A38" s="105"/>
      <c r="B38" s="32" t="s">
        <v>107</v>
      </c>
      <c r="C38" s="19" t="s">
        <v>63</v>
      </c>
      <c r="D38" s="28">
        <v>5000000</v>
      </c>
      <c r="E38" s="28">
        <v>5000000</v>
      </c>
      <c r="F38" s="28">
        <v>5000000</v>
      </c>
      <c r="G38" s="28">
        <v>5000000</v>
      </c>
      <c r="H38" s="28" t="s">
        <v>148</v>
      </c>
      <c r="I38" s="28">
        <v>5000000</v>
      </c>
      <c r="J38" s="28">
        <v>5000000</v>
      </c>
      <c r="K38" s="28" t="s">
        <v>110</v>
      </c>
      <c r="L38" s="28">
        <v>5000000</v>
      </c>
      <c r="M38" s="28" t="s">
        <v>110</v>
      </c>
      <c r="N38" s="28" t="s">
        <v>110</v>
      </c>
      <c r="O38" s="28">
        <v>5000000</v>
      </c>
      <c r="P38" s="28">
        <v>5000000</v>
      </c>
      <c r="Q38" s="28">
        <v>5000000</v>
      </c>
      <c r="R38" s="28">
        <v>5000000</v>
      </c>
      <c r="S38" s="28">
        <v>5000000</v>
      </c>
      <c r="T38" s="28">
        <v>5000000</v>
      </c>
      <c r="U38" s="28" t="s">
        <v>110</v>
      </c>
      <c r="V38" s="28" t="s">
        <v>110</v>
      </c>
      <c r="W38" s="28" t="s">
        <v>110</v>
      </c>
      <c r="X38" s="28">
        <v>5000000</v>
      </c>
      <c r="Y38" s="28">
        <v>5000000</v>
      </c>
      <c r="Z38" s="28">
        <v>5000000</v>
      </c>
      <c r="AA38" s="28">
        <v>5000000</v>
      </c>
      <c r="AB38" s="28">
        <v>5000000</v>
      </c>
      <c r="AC38" s="28">
        <v>5000000</v>
      </c>
      <c r="AD38" s="28">
        <v>5000000</v>
      </c>
      <c r="AE38" s="28">
        <v>5000000</v>
      </c>
      <c r="AF38" s="28">
        <v>5000000</v>
      </c>
      <c r="AG38" s="28" t="s">
        <v>110</v>
      </c>
      <c r="AH38" s="28">
        <v>5000000</v>
      </c>
      <c r="AI38" s="28">
        <v>5000000</v>
      </c>
      <c r="AJ38" s="28">
        <v>5000000</v>
      </c>
      <c r="AK38" s="28">
        <v>5000000</v>
      </c>
      <c r="AL38" s="28">
        <v>5000000</v>
      </c>
      <c r="AM38" s="28">
        <v>5000000</v>
      </c>
      <c r="AN38" s="28" t="s">
        <v>128</v>
      </c>
      <c r="AO38" s="28">
        <v>5000000</v>
      </c>
      <c r="AP38" s="28">
        <v>5000000</v>
      </c>
      <c r="AQ38" s="28">
        <v>5000000</v>
      </c>
      <c r="AR38" s="28" t="s">
        <v>110</v>
      </c>
      <c r="AS38" s="28">
        <v>5000000</v>
      </c>
      <c r="AT38" s="28">
        <v>5000000</v>
      </c>
      <c r="AU38" s="28" t="s">
        <v>110</v>
      </c>
      <c r="AV38" s="28">
        <v>6748719</v>
      </c>
      <c r="AW38" s="28">
        <v>11945418.600000001</v>
      </c>
      <c r="AX38" s="28">
        <v>5000000</v>
      </c>
      <c r="AY38" s="28" t="s">
        <v>128</v>
      </c>
      <c r="AZ38" s="28">
        <v>6519713.8000000007</v>
      </c>
      <c r="BA38" s="28">
        <v>5000000</v>
      </c>
      <c r="BB38" s="28">
        <v>25098005.900000002</v>
      </c>
      <c r="BC38" s="28">
        <v>34343924.950000003</v>
      </c>
      <c r="BD38" s="28" t="s">
        <v>128</v>
      </c>
      <c r="BE38" s="28" t="s">
        <v>148</v>
      </c>
      <c r="BF38" s="28">
        <v>5000000</v>
      </c>
      <c r="BG38" s="28" t="s">
        <v>110</v>
      </c>
      <c r="BH38" s="28">
        <v>15037719.050000001</v>
      </c>
      <c r="BI38" s="28">
        <v>5881970.25</v>
      </c>
      <c r="BJ38" s="28">
        <v>12446870.800000001</v>
      </c>
      <c r="BK38" s="28">
        <v>5000000</v>
      </c>
      <c r="BL38" s="28">
        <v>5000000</v>
      </c>
      <c r="BM38" s="28">
        <v>5000000</v>
      </c>
      <c r="BN38" s="28">
        <v>5000000</v>
      </c>
      <c r="BO38" s="28">
        <v>5000000</v>
      </c>
      <c r="BP38" s="28">
        <v>5000000</v>
      </c>
      <c r="BQ38" s="28" t="s">
        <v>110</v>
      </c>
      <c r="BR38" s="28" t="s">
        <v>128</v>
      </c>
      <c r="BS38" s="28">
        <v>23545912.550000001</v>
      </c>
      <c r="BT38" s="28">
        <v>5000000</v>
      </c>
      <c r="BU38" s="28" t="s">
        <v>148</v>
      </c>
      <c r="BV38" s="28">
        <v>5000000</v>
      </c>
      <c r="BW38" s="28">
        <v>5000000</v>
      </c>
      <c r="BX38" s="28">
        <v>5000000</v>
      </c>
      <c r="BY38" s="28">
        <v>5000000</v>
      </c>
      <c r="BZ38" s="28">
        <v>31329287.400000002</v>
      </c>
      <c r="CA38" s="28">
        <v>26502360.900000002</v>
      </c>
      <c r="CB38" s="28">
        <v>5000000</v>
      </c>
      <c r="CC38" s="28">
        <v>6844821.4000000004</v>
      </c>
      <c r="CD38" s="28">
        <v>18163402.400000002</v>
      </c>
      <c r="CE38" s="28">
        <v>27919449.400000002</v>
      </c>
      <c r="CF38" s="28">
        <v>5000000</v>
      </c>
      <c r="CG38" s="28">
        <v>70582143</v>
      </c>
      <c r="CH38" s="28">
        <v>32548150.550000001</v>
      </c>
      <c r="CI38" s="28">
        <v>5020849.25</v>
      </c>
      <c r="CJ38" s="28" t="s">
        <v>148</v>
      </c>
      <c r="CK38" s="28">
        <v>5000000</v>
      </c>
      <c r="CL38" s="28">
        <v>5896446.1500000004</v>
      </c>
      <c r="CM38" s="28">
        <v>9317956.9000000004</v>
      </c>
      <c r="CN38" s="28">
        <v>65910182.600000001</v>
      </c>
      <c r="CO38" s="28">
        <v>5000000</v>
      </c>
      <c r="CP38" s="28">
        <v>32333945.050000001</v>
      </c>
      <c r="CQ38" s="28">
        <v>53841129.150000006</v>
      </c>
      <c r="CR38" s="28" t="s">
        <v>110</v>
      </c>
      <c r="CS38" s="28">
        <v>5000000</v>
      </c>
      <c r="CT38" s="28" t="s">
        <v>110</v>
      </c>
      <c r="CU38" s="28">
        <v>38896164.899999999</v>
      </c>
      <c r="CV38" s="28">
        <v>5000000</v>
      </c>
      <c r="CW38" s="28">
        <v>5000000</v>
      </c>
      <c r="CX38" s="28">
        <v>30323977.800000001</v>
      </c>
      <c r="CY38" s="28">
        <v>11868385.850000001</v>
      </c>
      <c r="CZ38" s="28" t="s">
        <v>110</v>
      </c>
      <c r="DA38" s="28">
        <v>42005351.450000003</v>
      </c>
      <c r="DB38" s="28">
        <v>5000000</v>
      </c>
      <c r="DC38" s="28">
        <v>5000000</v>
      </c>
      <c r="DD38" s="28">
        <v>5000000</v>
      </c>
      <c r="DE38" s="28">
        <v>5000000</v>
      </c>
      <c r="DF38" s="28">
        <v>50688339.150000006</v>
      </c>
      <c r="DG38" s="28">
        <v>8076955.2000000002</v>
      </c>
      <c r="DH38" s="28">
        <v>5000000</v>
      </c>
      <c r="DI38" s="28">
        <v>18790428.75</v>
      </c>
      <c r="DJ38" s="28">
        <v>5000000</v>
      </c>
      <c r="DK38" s="28">
        <v>5000000</v>
      </c>
      <c r="DL38" s="28">
        <v>16533303.950000001</v>
      </c>
      <c r="DM38" s="28">
        <v>36429699.5</v>
      </c>
      <c r="DN38" s="28">
        <v>7843537.2000000002</v>
      </c>
      <c r="DO38" s="28">
        <v>5000000</v>
      </c>
      <c r="DP38" s="28">
        <v>5000000</v>
      </c>
      <c r="DQ38" s="28">
        <v>8015168</v>
      </c>
      <c r="DR38" s="28">
        <v>5305802.1500000004</v>
      </c>
      <c r="DS38" s="28">
        <v>8520816.9000000004</v>
      </c>
      <c r="DT38" s="28">
        <v>19082918.650000002</v>
      </c>
      <c r="DU38" s="28">
        <v>8335565.3000000007</v>
      </c>
      <c r="DV38" s="28">
        <v>5000000</v>
      </c>
      <c r="DW38" s="28">
        <v>154033555.09999999</v>
      </c>
      <c r="DX38" s="28">
        <v>7656944.5</v>
      </c>
      <c r="DY38" s="28">
        <v>47005157.900000006</v>
      </c>
      <c r="DZ38" s="28">
        <v>13783810.5</v>
      </c>
      <c r="EA38" s="28">
        <v>5000000</v>
      </c>
      <c r="EB38" s="28">
        <v>5048425.3000000007</v>
      </c>
      <c r="EC38" s="28">
        <v>157511180.57500002</v>
      </c>
      <c r="ED38" s="28">
        <v>5000000</v>
      </c>
      <c r="EE38" s="28">
        <v>7822575.8000000007</v>
      </c>
      <c r="EF38" s="28">
        <v>5178095.1500000004</v>
      </c>
      <c r="EG38" s="28">
        <v>117080130.2</v>
      </c>
      <c r="EH38" s="28">
        <v>5000000</v>
      </c>
      <c r="EI38" s="28">
        <v>5000000</v>
      </c>
      <c r="EJ38" s="28">
        <v>12755367.050000001</v>
      </c>
      <c r="EK38" s="28">
        <v>5556633.7000000002</v>
      </c>
      <c r="EL38" s="28">
        <v>10905407.699999999</v>
      </c>
      <c r="EM38" s="28">
        <v>35501608.149999999</v>
      </c>
      <c r="EN38" s="28">
        <v>8632691.5500000007</v>
      </c>
      <c r="EO38" s="28">
        <v>56582478.800000004</v>
      </c>
      <c r="EP38" s="28">
        <v>12311889.15</v>
      </c>
      <c r="EQ38" s="28">
        <v>5089265.1000000006</v>
      </c>
      <c r="ER38" s="28">
        <v>74820233.950000003</v>
      </c>
      <c r="ES38" s="28">
        <v>78872535.900000006</v>
      </c>
      <c r="ET38" s="28">
        <v>5000000</v>
      </c>
      <c r="EU38" s="28">
        <v>5000000</v>
      </c>
      <c r="EV38" s="28">
        <v>8576233.0999999996</v>
      </c>
      <c r="EW38" s="28">
        <v>9670377.4500000011</v>
      </c>
      <c r="EX38" s="28">
        <v>5000000</v>
      </c>
      <c r="EY38" s="28">
        <v>5000000</v>
      </c>
      <c r="EZ38" s="28">
        <v>66347499.25</v>
      </c>
      <c r="FA38" s="28">
        <v>37420641.25</v>
      </c>
      <c r="FB38" s="28" t="s">
        <v>148</v>
      </c>
      <c r="FC38" s="28">
        <v>5000000</v>
      </c>
      <c r="FD38" s="28">
        <v>69723996.5</v>
      </c>
      <c r="FE38" s="28">
        <v>12877875.600000001</v>
      </c>
      <c r="FF38" s="28">
        <v>25571312.75</v>
      </c>
      <c r="FG38" s="28">
        <v>5197647.3500000006</v>
      </c>
      <c r="FH38" s="28" t="s">
        <v>110</v>
      </c>
      <c r="FI38" s="28">
        <v>73415572.100000009</v>
      </c>
      <c r="FJ38" s="28" t="s">
        <v>110</v>
      </c>
      <c r="FK38" s="28">
        <v>5000000</v>
      </c>
      <c r="FL38" s="28">
        <v>21005533.450000003</v>
      </c>
      <c r="FM38" s="28" t="s">
        <v>148</v>
      </c>
      <c r="FN38" s="28">
        <v>5000000</v>
      </c>
      <c r="FO38" s="28">
        <v>5000000</v>
      </c>
      <c r="FP38" s="28" t="s">
        <v>110</v>
      </c>
      <c r="FQ38" s="28">
        <v>5000000</v>
      </c>
      <c r="FR38" s="28">
        <v>5000000</v>
      </c>
      <c r="FS38" s="28">
        <v>23824255.450000003</v>
      </c>
      <c r="FT38" s="28" t="s">
        <v>148</v>
      </c>
      <c r="FU38" s="28">
        <v>145340543.55000001</v>
      </c>
      <c r="FV38" s="28">
        <v>9420000</v>
      </c>
      <c r="FW38" s="28">
        <v>12693071.450000001</v>
      </c>
      <c r="FX38" s="28">
        <v>5000000</v>
      </c>
      <c r="FY38" s="28">
        <v>5000000</v>
      </c>
      <c r="FZ38" s="28">
        <v>43229594.399999999</v>
      </c>
      <c r="GA38" s="28" t="s">
        <v>128</v>
      </c>
      <c r="GB38" s="28">
        <v>5000000</v>
      </c>
      <c r="GC38" s="28">
        <v>5000000</v>
      </c>
      <c r="GD38" s="28">
        <v>5000000</v>
      </c>
      <c r="GE38" s="28" t="s">
        <v>110</v>
      </c>
      <c r="GF38" s="28" t="s">
        <v>110</v>
      </c>
      <c r="GG38" s="28">
        <v>10705964.550000001</v>
      </c>
      <c r="GH38" s="28">
        <v>30950768.300000001</v>
      </c>
      <c r="GI38" s="28" t="s">
        <v>110</v>
      </c>
      <c r="GJ38" s="28">
        <v>5000000</v>
      </c>
      <c r="GK38" s="28" t="s">
        <v>110</v>
      </c>
      <c r="GL38" s="28">
        <v>81486327.549999997</v>
      </c>
      <c r="GM38" s="28" t="s">
        <v>110</v>
      </c>
      <c r="GN38" s="28">
        <v>5000000</v>
      </c>
      <c r="GO38" s="28">
        <v>5000000</v>
      </c>
      <c r="GP38" s="28" t="s">
        <v>110</v>
      </c>
      <c r="GQ38" s="28">
        <v>765353085.25</v>
      </c>
      <c r="GR38" s="28">
        <v>88279599.5</v>
      </c>
      <c r="GS38" s="28">
        <v>5527180.5999999996</v>
      </c>
      <c r="GT38" s="28">
        <v>31256228.75</v>
      </c>
      <c r="GU38" s="28">
        <v>5000000</v>
      </c>
      <c r="GV38" s="28">
        <v>35338170</v>
      </c>
      <c r="GW38" s="28">
        <v>232646050.54999998</v>
      </c>
      <c r="GX38" s="28">
        <v>87432642.349999994</v>
      </c>
      <c r="GY38" s="28">
        <v>9766666.3499999996</v>
      </c>
      <c r="GZ38" s="28">
        <v>5000000</v>
      </c>
      <c r="HA38" s="28">
        <v>33662487.549999997</v>
      </c>
      <c r="HB38" s="28">
        <v>16170334.649999999</v>
      </c>
      <c r="HC38" s="28">
        <v>397805078.14999998</v>
      </c>
      <c r="HD38" s="28">
        <v>5000000</v>
      </c>
      <c r="HE38" s="28">
        <v>173390226.34999999</v>
      </c>
      <c r="HF38" s="28">
        <v>5000000</v>
      </c>
      <c r="HG38" s="28">
        <v>206427435.79999998</v>
      </c>
      <c r="HH38" s="28">
        <v>10890891.399999999</v>
      </c>
      <c r="HI38" s="28" t="s">
        <v>148</v>
      </c>
      <c r="HJ38" s="28">
        <v>5000000</v>
      </c>
      <c r="HK38" s="28">
        <v>27780750.449999999</v>
      </c>
      <c r="HL38" s="28">
        <v>164727453.19999999</v>
      </c>
      <c r="HM38" s="28">
        <v>144334624.89999998</v>
      </c>
      <c r="HN38" s="28">
        <v>31185907.5</v>
      </c>
      <c r="HO38" s="28">
        <v>77876115.75</v>
      </c>
      <c r="HP38" s="28">
        <v>62823726.699999996</v>
      </c>
      <c r="HQ38" s="28">
        <v>113084425.69999999</v>
      </c>
      <c r="HR38" s="28">
        <v>144710090.55000001</v>
      </c>
      <c r="HS38" s="28">
        <v>50523154.899999999</v>
      </c>
      <c r="HT38" s="28">
        <v>14116341.149999999</v>
      </c>
      <c r="HU38" s="28">
        <v>9946837.5</v>
      </c>
      <c r="HV38" s="28">
        <v>7751172.4499999993</v>
      </c>
      <c r="HW38" s="28">
        <v>10052936.649999999</v>
      </c>
      <c r="HX38" s="28" t="s">
        <v>110</v>
      </c>
      <c r="HY38" s="28">
        <v>5000000</v>
      </c>
      <c r="HZ38" s="28" t="s">
        <v>188</v>
      </c>
      <c r="IA38" s="28">
        <v>5522398.3499999996</v>
      </c>
      <c r="IB38" s="28">
        <v>21410738.799999997</v>
      </c>
      <c r="IC38" s="28">
        <v>83173738</v>
      </c>
      <c r="ID38" s="28">
        <v>11576292.75</v>
      </c>
      <c r="IE38" s="28">
        <v>6651431.3999999994</v>
      </c>
      <c r="IF38" s="28" t="s">
        <v>110</v>
      </c>
      <c r="IG38" s="28">
        <v>10535886.899999999</v>
      </c>
      <c r="IH38" s="28">
        <v>5000000</v>
      </c>
      <c r="II38" s="28">
        <v>315404144.54999995</v>
      </c>
      <c r="IJ38" s="28">
        <v>12368370</v>
      </c>
      <c r="IK38" s="28">
        <v>20906091.899999999</v>
      </c>
      <c r="IL38" s="28">
        <v>31089518.799999997</v>
      </c>
      <c r="IM38" s="28">
        <v>10956087.800000001</v>
      </c>
      <c r="IN38" s="28">
        <v>88277291.75</v>
      </c>
      <c r="IO38" s="28">
        <v>12693922.550000001</v>
      </c>
      <c r="IP38" s="28">
        <v>30902387.5</v>
      </c>
      <c r="IQ38" s="28">
        <v>32375826.199999999</v>
      </c>
      <c r="IR38" s="28">
        <v>18310283.199999999</v>
      </c>
      <c r="IS38" s="28">
        <v>35979720.299999997</v>
      </c>
      <c r="IT38" s="28">
        <v>154393419</v>
      </c>
      <c r="IU38" s="28">
        <v>61079080.549999997</v>
      </c>
      <c r="IV38" s="28">
        <v>5000000</v>
      </c>
      <c r="IW38" s="28">
        <v>5000000</v>
      </c>
      <c r="IX38" s="28">
        <v>5000000</v>
      </c>
      <c r="IY38" s="28">
        <v>5000000</v>
      </c>
      <c r="IZ38" s="28">
        <v>5000000</v>
      </c>
      <c r="JA38" s="28">
        <v>5000000</v>
      </c>
      <c r="JB38" s="28">
        <v>5000000</v>
      </c>
      <c r="JC38" s="28">
        <v>5000000</v>
      </c>
      <c r="JD38" s="28">
        <v>5000000</v>
      </c>
      <c r="JE38" s="28">
        <v>5000000</v>
      </c>
      <c r="JF38" s="28">
        <v>5000000</v>
      </c>
      <c r="JG38" s="28">
        <v>5000000</v>
      </c>
      <c r="JH38" s="28">
        <v>5000000</v>
      </c>
      <c r="JI38" s="28">
        <v>5000000</v>
      </c>
      <c r="JJ38" s="28">
        <v>5000000</v>
      </c>
      <c r="JK38" s="28">
        <v>5000000</v>
      </c>
      <c r="JL38" s="28">
        <v>5000000</v>
      </c>
      <c r="JM38" s="28">
        <v>5000000</v>
      </c>
      <c r="JN38" s="28">
        <v>5000000</v>
      </c>
      <c r="JO38" s="28">
        <v>5000000</v>
      </c>
    </row>
    <row r="39" spans="1:275" ht="17.25" customHeight="1">
      <c r="C39" s="14"/>
    </row>
    <row r="40" spans="1:275" ht="17.25" customHeight="1">
      <c r="C40" s="14"/>
    </row>
    <row r="41" spans="1:275" ht="17.25" customHeight="1">
      <c r="C41" s="14"/>
    </row>
    <row r="42" spans="1:275" ht="17.25" customHeight="1">
      <c r="C42" s="14"/>
    </row>
    <row r="43" spans="1:275" ht="17.25" customHeight="1">
      <c r="C43" s="14"/>
    </row>
    <row r="44" spans="1:275" ht="17.25" customHeight="1">
      <c r="C44" s="14"/>
    </row>
    <row r="45" spans="1:275" ht="17.25" customHeight="1">
      <c r="C45" s="14"/>
    </row>
    <row r="46" spans="1:275" ht="17.25" customHeight="1">
      <c r="C46" s="14"/>
    </row>
    <row r="47" spans="1:275" ht="17.25" customHeight="1">
      <c r="C47" s="14"/>
    </row>
    <row r="48" spans="1:275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  <row r="1001" spans="3:3" ht="17.25" customHeight="1">
      <c r="C1001" s="14"/>
    </row>
    <row r="1002" spans="3:3" ht="17.25" customHeight="1">
      <c r="C1002" s="14"/>
    </row>
  </sheetData>
  <mergeCells count="1">
    <mergeCell ref="A2:A38"/>
  </mergeCells>
  <phoneticPr fontId="11" type="noConversion"/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E5A5F-9347-4789-AA31-B2927B0DDDBF}">
  <dimension ref="A1:KE1002"/>
  <sheetViews>
    <sheetView zoomScale="70" zoomScaleNormal="70" workbookViewId="0">
      <pane xSplit="3" topLeftCell="JY1" activePane="topRight" state="frozen"/>
      <selection pane="topRight" activeCell="KJ24" sqref="KJ24"/>
    </sheetView>
  </sheetViews>
  <sheetFormatPr defaultColWidth="12.59765625" defaultRowHeight="15" customHeight="1"/>
  <cols>
    <col min="1" max="1" width="8.59765625" style="51" customWidth="1"/>
    <col min="2" max="2" width="15.59765625" style="51" customWidth="1"/>
    <col min="3" max="3" width="25" style="51" customWidth="1"/>
    <col min="4" max="291" width="17.8984375" style="51" customWidth="1"/>
    <col min="292" max="16384" width="12.59765625" style="51"/>
  </cols>
  <sheetData>
    <row r="1" spans="1:291" ht="17.25" customHeight="1" thickBot="1">
      <c r="A1" s="55"/>
      <c r="B1" s="56"/>
      <c r="C1" s="57" t="s">
        <v>13</v>
      </c>
      <c r="D1" s="53">
        <v>1510001</v>
      </c>
      <c r="E1" s="53">
        <v>1510002</v>
      </c>
      <c r="F1" s="53">
        <v>1510003</v>
      </c>
      <c r="G1" s="53">
        <v>1510004</v>
      </c>
      <c r="H1" s="53">
        <v>1510005</v>
      </c>
      <c r="I1" s="53">
        <v>1510006</v>
      </c>
      <c r="J1" s="53">
        <v>1510007</v>
      </c>
      <c r="K1" s="53">
        <v>1510008</v>
      </c>
      <c r="L1" s="53">
        <v>1510009</v>
      </c>
      <c r="M1" s="53">
        <v>1510010</v>
      </c>
      <c r="N1" s="53">
        <v>1510011</v>
      </c>
      <c r="O1" s="53">
        <v>1510012</v>
      </c>
      <c r="P1" s="53">
        <v>1510013</v>
      </c>
      <c r="Q1" s="53">
        <v>1510014</v>
      </c>
      <c r="R1" s="53">
        <v>1510015</v>
      </c>
      <c r="S1" s="53">
        <v>1510016</v>
      </c>
      <c r="T1" s="53">
        <v>1510017</v>
      </c>
      <c r="U1" s="53">
        <v>1510018</v>
      </c>
      <c r="V1" s="53">
        <v>1510019</v>
      </c>
      <c r="W1" s="53">
        <v>1510020</v>
      </c>
      <c r="X1" s="53">
        <v>1510021</v>
      </c>
      <c r="Y1" s="53">
        <v>1510022</v>
      </c>
      <c r="Z1" s="53">
        <v>1510023</v>
      </c>
      <c r="AA1" s="53">
        <v>1510024</v>
      </c>
      <c r="AB1" s="53">
        <v>1510025</v>
      </c>
      <c r="AC1" s="53">
        <v>1510026</v>
      </c>
      <c r="AD1" s="53">
        <v>1510027</v>
      </c>
      <c r="AE1" s="53">
        <v>1510028</v>
      </c>
      <c r="AF1" s="53">
        <v>1510029</v>
      </c>
      <c r="AG1" s="53">
        <v>1510030</v>
      </c>
      <c r="AH1" s="53">
        <v>1510031</v>
      </c>
      <c r="AI1" s="53">
        <v>1510032</v>
      </c>
      <c r="AJ1" s="53">
        <v>1510033</v>
      </c>
      <c r="AK1" s="53">
        <v>1510034</v>
      </c>
      <c r="AL1" s="53">
        <v>1510035</v>
      </c>
      <c r="AM1" s="53">
        <v>1510036</v>
      </c>
      <c r="AN1" s="53">
        <v>1510037</v>
      </c>
      <c r="AO1" s="53">
        <v>1510038</v>
      </c>
      <c r="AP1" s="53">
        <v>1510039</v>
      </c>
      <c r="AQ1" s="53">
        <v>1510040</v>
      </c>
      <c r="AR1" s="53">
        <v>1510041</v>
      </c>
      <c r="AS1" s="53">
        <v>1510042</v>
      </c>
      <c r="AT1" s="53">
        <v>1510043</v>
      </c>
      <c r="AU1" s="53">
        <v>1510044</v>
      </c>
      <c r="AV1" s="53">
        <v>1510045</v>
      </c>
      <c r="AW1" s="54">
        <v>1510046</v>
      </c>
      <c r="AX1" s="53">
        <v>1510047</v>
      </c>
      <c r="AY1" s="53">
        <v>1510048</v>
      </c>
      <c r="AZ1" s="53">
        <v>1510049</v>
      </c>
      <c r="BA1" s="53">
        <v>1510050</v>
      </c>
      <c r="BB1" s="53">
        <v>1510051</v>
      </c>
      <c r="BC1" s="53">
        <v>1510052</v>
      </c>
      <c r="BD1" s="53">
        <v>1604053</v>
      </c>
      <c r="BE1" s="53">
        <v>1604054</v>
      </c>
      <c r="BF1" s="53">
        <v>1604055</v>
      </c>
      <c r="BG1" s="53">
        <v>1604056</v>
      </c>
      <c r="BH1" s="53">
        <v>1604057</v>
      </c>
      <c r="BI1" s="53">
        <v>1604058</v>
      </c>
      <c r="BJ1" s="53">
        <v>1604059</v>
      </c>
      <c r="BK1" s="53">
        <v>1604060</v>
      </c>
      <c r="BL1" s="53">
        <v>1604061</v>
      </c>
      <c r="BM1" s="53">
        <v>1608062</v>
      </c>
      <c r="BN1" s="53">
        <v>1608063</v>
      </c>
      <c r="BO1" s="53">
        <v>1608064</v>
      </c>
      <c r="BP1" s="53">
        <v>1608065</v>
      </c>
      <c r="BQ1" s="53">
        <v>1608066</v>
      </c>
      <c r="BR1" s="53">
        <v>1608067</v>
      </c>
      <c r="BS1" s="53">
        <v>1608068</v>
      </c>
      <c r="BT1" s="53">
        <v>1608069</v>
      </c>
      <c r="BU1" s="53">
        <v>1608070</v>
      </c>
      <c r="BV1" s="53">
        <v>1608071</v>
      </c>
      <c r="BW1" s="53">
        <v>1608072</v>
      </c>
      <c r="BX1" s="53">
        <v>1608073</v>
      </c>
      <c r="BY1" s="53">
        <v>1608074</v>
      </c>
      <c r="BZ1" s="53">
        <v>1608075</v>
      </c>
      <c r="CA1" s="53">
        <v>1608076</v>
      </c>
      <c r="CB1" s="53">
        <v>1608077</v>
      </c>
      <c r="CC1" s="53">
        <v>1608078</v>
      </c>
      <c r="CD1" s="53">
        <v>1608079</v>
      </c>
      <c r="CE1" s="53">
        <v>1608080</v>
      </c>
      <c r="CF1" s="53">
        <v>1608081</v>
      </c>
      <c r="CG1" s="53">
        <v>1608082</v>
      </c>
      <c r="CH1" s="53">
        <v>1608083</v>
      </c>
      <c r="CI1" s="53">
        <v>1608084</v>
      </c>
      <c r="CJ1" s="53">
        <v>1608085</v>
      </c>
      <c r="CK1" s="53">
        <v>1608086</v>
      </c>
      <c r="CL1" s="53">
        <v>1608087</v>
      </c>
      <c r="CM1" s="53">
        <v>1608088</v>
      </c>
      <c r="CN1" s="53">
        <v>1608089</v>
      </c>
      <c r="CO1" s="53">
        <v>1608090</v>
      </c>
      <c r="CP1" s="53">
        <v>1608091</v>
      </c>
      <c r="CQ1" s="53">
        <v>1608092</v>
      </c>
      <c r="CR1" s="53">
        <v>1608093</v>
      </c>
      <c r="CS1" s="53">
        <v>1608094</v>
      </c>
      <c r="CT1" s="53">
        <v>1612095</v>
      </c>
      <c r="CU1" s="53">
        <v>1612096</v>
      </c>
      <c r="CV1" s="53">
        <v>1612097</v>
      </c>
      <c r="CW1" s="53">
        <v>1612098</v>
      </c>
      <c r="CX1" s="53">
        <v>1612099</v>
      </c>
      <c r="CY1" s="53">
        <v>1612100</v>
      </c>
      <c r="CZ1" s="53">
        <v>1612101</v>
      </c>
      <c r="DA1" s="53">
        <v>1708102</v>
      </c>
      <c r="DB1" s="53">
        <v>1708103</v>
      </c>
      <c r="DC1" s="53">
        <v>1708104</v>
      </c>
      <c r="DD1" s="53">
        <v>1708105</v>
      </c>
      <c r="DE1" s="53">
        <v>1708106</v>
      </c>
      <c r="DF1" s="53">
        <v>1708107</v>
      </c>
      <c r="DG1" s="53">
        <v>1708108</v>
      </c>
      <c r="DH1" s="53">
        <v>1708109</v>
      </c>
      <c r="DI1" s="53">
        <v>1708110</v>
      </c>
      <c r="DJ1" s="53">
        <v>1708111</v>
      </c>
      <c r="DK1" s="53">
        <v>1708112</v>
      </c>
      <c r="DL1" s="53">
        <v>1708113</v>
      </c>
      <c r="DM1" s="53">
        <v>1708114</v>
      </c>
      <c r="DN1" s="53">
        <v>1708115</v>
      </c>
      <c r="DO1" s="53">
        <v>1708116</v>
      </c>
      <c r="DP1" s="53">
        <v>1708117</v>
      </c>
      <c r="DQ1" s="53">
        <v>1708118</v>
      </c>
      <c r="DR1" s="53">
        <v>1708119</v>
      </c>
      <c r="DS1" s="53">
        <v>1708120</v>
      </c>
      <c r="DT1" s="53">
        <v>1708121</v>
      </c>
      <c r="DU1" s="53">
        <v>1708122</v>
      </c>
      <c r="DV1" s="53">
        <v>1708123</v>
      </c>
      <c r="DW1" s="53">
        <v>1708124</v>
      </c>
      <c r="DX1" s="53">
        <v>1708125</v>
      </c>
      <c r="DY1" s="53">
        <v>1708126</v>
      </c>
      <c r="DZ1" s="53">
        <v>1708127</v>
      </c>
      <c r="EA1" s="53">
        <v>1708128</v>
      </c>
      <c r="EB1" s="53">
        <v>1708129</v>
      </c>
      <c r="EC1" s="53">
        <v>1708130</v>
      </c>
      <c r="ED1" s="53">
        <v>1808131</v>
      </c>
      <c r="EE1" s="53">
        <v>1808132</v>
      </c>
      <c r="EF1" s="53">
        <v>1808133</v>
      </c>
      <c r="EG1" s="53">
        <v>1808134</v>
      </c>
      <c r="EH1" s="53">
        <v>1808135</v>
      </c>
      <c r="EI1" s="53">
        <v>1808136</v>
      </c>
      <c r="EJ1" s="53">
        <v>1808137</v>
      </c>
      <c r="EK1" s="53">
        <v>1808138</v>
      </c>
      <c r="EL1" s="53">
        <v>1808139</v>
      </c>
      <c r="EM1" s="53">
        <v>1808140</v>
      </c>
      <c r="EN1" s="53">
        <v>1808141</v>
      </c>
      <c r="EO1" s="53">
        <v>1808142</v>
      </c>
      <c r="EP1" s="53">
        <v>1808143</v>
      </c>
      <c r="EQ1" s="53">
        <v>1808144</v>
      </c>
      <c r="ER1" s="53">
        <v>1808145</v>
      </c>
      <c r="ES1" s="53">
        <v>1808146</v>
      </c>
      <c r="ET1" s="53">
        <v>1808147</v>
      </c>
      <c r="EU1" s="53">
        <v>1808148</v>
      </c>
      <c r="EV1" s="53">
        <v>1808149</v>
      </c>
      <c r="EW1" s="53">
        <v>1808150</v>
      </c>
      <c r="EX1" s="53">
        <v>1808151</v>
      </c>
      <c r="EY1" s="53">
        <v>1808152</v>
      </c>
      <c r="EZ1" s="53">
        <v>1808153</v>
      </c>
      <c r="FA1" s="53">
        <v>1808154</v>
      </c>
      <c r="FB1" s="53">
        <v>1808155</v>
      </c>
      <c r="FC1" s="53">
        <v>1808156</v>
      </c>
      <c r="FD1" s="53">
        <v>1808157</v>
      </c>
      <c r="FE1" s="53">
        <v>1808158</v>
      </c>
      <c r="FF1" s="53">
        <v>1808159</v>
      </c>
      <c r="FG1" s="53">
        <v>1808160</v>
      </c>
      <c r="FH1" s="53">
        <v>1808161</v>
      </c>
      <c r="FI1" s="53">
        <v>1808162</v>
      </c>
      <c r="FJ1" s="53">
        <v>1808163</v>
      </c>
      <c r="FK1" s="53">
        <v>1808164</v>
      </c>
      <c r="FL1" s="53">
        <v>1808165</v>
      </c>
      <c r="FM1" s="53">
        <v>1810166</v>
      </c>
      <c r="FN1" s="53">
        <v>1810167</v>
      </c>
      <c r="FO1" s="53">
        <v>1810168</v>
      </c>
      <c r="FP1" s="53">
        <v>1810169</v>
      </c>
      <c r="FQ1" s="53">
        <v>1810170</v>
      </c>
      <c r="FR1" s="53">
        <v>1810171</v>
      </c>
      <c r="FS1" s="53">
        <v>1810172</v>
      </c>
      <c r="FT1" s="53">
        <v>1810173</v>
      </c>
      <c r="FU1" s="53">
        <v>1810174</v>
      </c>
      <c r="FV1" s="53">
        <v>1810175</v>
      </c>
      <c r="FW1" s="53">
        <v>1810176</v>
      </c>
      <c r="FX1" s="53">
        <v>1810177</v>
      </c>
      <c r="FY1" s="53">
        <v>1810178</v>
      </c>
      <c r="FZ1" s="53">
        <v>1810179</v>
      </c>
      <c r="GA1" s="53">
        <v>1810180</v>
      </c>
      <c r="GB1" s="53">
        <v>1810181</v>
      </c>
      <c r="GC1" s="53">
        <v>1810182</v>
      </c>
      <c r="GD1" s="53">
        <v>1810183</v>
      </c>
      <c r="GE1" s="53">
        <v>1810184</v>
      </c>
      <c r="GF1" s="53">
        <v>1810185</v>
      </c>
      <c r="GG1" s="53">
        <v>1810186</v>
      </c>
      <c r="GH1" s="53">
        <v>1810187</v>
      </c>
      <c r="GI1" s="53">
        <v>1810188</v>
      </c>
      <c r="GJ1" s="53">
        <v>1909189</v>
      </c>
      <c r="GK1" s="53">
        <v>1909190</v>
      </c>
      <c r="GL1" s="53">
        <v>1909191</v>
      </c>
      <c r="GM1" s="53">
        <v>1909192</v>
      </c>
      <c r="GN1" s="53">
        <v>1909193</v>
      </c>
      <c r="GO1" s="53">
        <v>1909194</v>
      </c>
      <c r="GP1" s="53">
        <v>1909195</v>
      </c>
      <c r="GQ1" s="53">
        <v>1909196</v>
      </c>
      <c r="GR1" s="53">
        <v>1909197</v>
      </c>
      <c r="GS1" s="53">
        <v>1909198</v>
      </c>
      <c r="GT1" s="53">
        <v>1909199</v>
      </c>
      <c r="GU1" s="53">
        <v>1909200</v>
      </c>
      <c r="GV1" s="53">
        <v>1909201</v>
      </c>
      <c r="GW1" s="53">
        <v>1909202</v>
      </c>
      <c r="GX1" s="53">
        <v>1909203</v>
      </c>
      <c r="GY1" s="53">
        <v>1909204</v>
      </c>
      <c r="GZ1" s="53">
        <v>1909205</v>
      </c>
      <c r="HA1" s="53">
        <v>1909206</v>
      </c>
      <c r="HB1" s="53">
        <v>1909207</v>
      </c>
      <c r="HC1" s="53">
        <v>1909208</v>
      </c>
      <c r="HD1" s="53">
        <v>1909209</v>
      </c>
      <c r="HE1" s="53">
        <v>1909210</v>
      </c>
      <c r="HF1" s="53">
        <v>1909211</v>
      </c>
      <c r="HG1" s="53">
        <v>1909212</v>
      </c>
      <c r="HH1" s="53">
        <v>1909213</v>
      </c>
      <c r="HI1" s="53">
        <v>1909214</v>
      </c>
      <c r="HJ1" s="53">
        <v>1909215</v>
      </c>
      <c r="HK1" s="53">
        <v>1909216</v>
      </c>
      <c r="HL1" s="53">
        <v>1909217</v>
      </c>
      <c r="HM1" s="53">
        <v>1909218</v>
      </c>
      <c r="HN1" s="53">
        <v>1909219</v>
      </c>
      <c r="HO1" s="53">
        <v>1909220</v>
      </c>
      <c r="HP1" s="53">
        <v>1909221</v>
      </c>
      <c r="HQ1" s="53">
        <v>1909222</v>
      </c>
      <c r="HR1" s="53">
        <v>2010223</v>
      </c>
      <c r="HS1" s="53">
        <v>2010224</v>
      </c>
      <c r="HT1" s="53">
        <v>2010225</v>
      </c>
      <c r="HU1" s="53">
        <v>2010226</v>
      </c>
      <c r="HV1" s="53">
        <v>2010227</v>
      </c>
      <c r="HW1" s="53">
        <v>2010228</v>
      </c>
      <c r="HX1" s="53">
        <v>2010229</v>
      </c>
      <c r="HY1" s="53">
        <v>2010230</v>
      </c>
      <c r="HZ1" s="53">
        <v>2010231</v>
      </c>
      <c r="IA1" s="53">
        <v>2010232</v>
      </c>
      <c r="IB1" s="53">
        <v>2010233</v>
      </c>
      <c r="IC1" s="53">
        <v>2010234</v>
      </c>
      <c r="ID1" s="53">
        <v>2010235</v>
      </c>
      <c r="IE1" s="53">
        <v>2010236</v>
      </c>
      <c r="IF1" s="53">
        <v>2010237</v>
      </c>
      <c r="IG1" s="53">
        <v>2010238</v>
      </c>
      <c r="IH1" s="53">
        <v>2010239</v>
      </c>
      <c r="II1" s="53">
        <v>2010240</v>
      </c>
      <c r="IJ1" s="53">
        <v>2010241</v>
      </c>
      <c r="IK1" s="53">
        <v>2010242</v>
      </c>
      <c r="IL1" s="53">
        <v>2010243</v>
      </c>
      <c r="IM1" s="53">
        <v>2010244</v>
      </c>
      <c r="IN1" s="53">
        <v>2010245</v>
      </c>
      <c r="IO1" s="53">
        <v>2010246</v>
      </c>
      <c r="IP1" s="53">
        <v>2010247</v>
      </c>
      <c r="IQ1" s="53">
        <v>2010248</v>
      </c>
      <c r="IR1" s="53">
        <v>2010249</v>
      </c>
      <c r="IS1" s="53">
        <v>2010250</v>
      </c>
      <c r="IT1" s="53">
        <v>2010251</v>
      </c>
      <c r="IU1" s="53">
        <v>2010252</v>
      </c>
      <c r="IV1" s="53">
        <v>2011253</v>
      </c>
      <c r="IW1" s="53">
        <v>2011254</v>
      </c>
      <c r="IX1" s="53">
        <v>2011255</v>
      </c>
      <c r="IY1" s="53">
        <v>2011256</v>
      </c>
      <c r="IZ1" s="53">
        <v>2011257</v>
      </c>
      <c r="JA1" s="53">
        <v>2011258</v>
      </c>
      <c r="JB1" s="53">
        <v>2011259</v>
      </c>
      <c r="JC1" s="53">
        <v>2011260</v>
      </c>
      <c r="JD1" s="53">
        <v>2011261</v>
      </c>
      <c r="JE1" s="53">
        <v>2011262</v>
      </c>
      <c r="JF1" s="53">
        <v>2011263</v>
      </c>
      <c r="JG1" s="53">
        <v>2011264</v>
      </c>
      <c r="JH1" s="53">
        <v>2011265</v>
      </c>
      <c r="JI1" s="53">
        <v>2011266</v>
      </c>
      <c r="JJ1" s="53">
        <v>2011267</v>
      </c>
      <c r="JK1" s="53">
        <v>2011268</v>
      </c>
      <c r="JL1" s="53">
        <v>2011269</v>
      </c>
      <c r="JM1" s="53">
        <v>2011270</v>
      </c>
      <c r="JN1" s="53">
        <v>2011271</v>
      </c>
      <c r="JO1" s="53">
        <v>2011272</v>
      </c>
      <c r="JP1" s="53">
        <v>2011273</v>
      </c>
      <c r="JQ1" s="53">
        <v>2011274</v>
      </c>
      <c r="JR1" s="53">
        <v>2011275</v>
      </c>
      <c r="JS1" s="53">
        <v>2011276</v>
      </c>
      <c r="JT1" s="53">
        <v>2011277</v>
      </c>
      <c r="JU1" s="53">
        <v>2011278</v>
      </c>
      <c r="JV1" s="53">
        <v>2011279</v>
      </c>
      <c r="JW1" s="53">
        <v>2011280</v>
      </c>
      <c r="JX1" s="53">
        <v>2011281</v>
      </c>
      <c r="JY1" s="53">
        <v>2011282</v>
      </c>
      <c r="JZ1" s="53">
        <v>2011283</v>
      </c>
      <c r="KA1" s="53">
        <v>2011284</v>
      </c>
      <c r="KB1" s="53">
        <v>2011285</v>
      </c>
      <c r="KC1" s="53">
        <v>2011286</v>
      </c>
      <c r="KD1" s="53">
        <v>2011287</v>
      </c>
      <c r="KE1" s="53">
        <v>2011288</v>
      </c>
    </row>
    <row r="2" spans="1:291" ht="17.25" customHeight="1" thickTop="1">
      <c r="A2" s="106" t="s">
        <v>196</v>
      </c>
      <c r="B2" s="58" t="s">
        <v>65</v>
      </c>
      <c r="C2" s="59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  <c r="IU2" s="60"/>
      <c r="IV2" s="60"/>
      <c r="IW2" s="60"/>
      <c r="IX2" s="60"/>
      <c r="IY2" s="60"/>
      <c r="IZ2" s="60"/>
      <c r="JA2" s="60"/>
      <c r="JB2" s="60"/>
      <c r="JC2" s="60"/>
      <c r="JD2" s="60"/>
      <c r="JE2" s="60"/>
      <c r="JF2" s="60"/>
      <c r="JG2" s="60"/>
      <c r="JH2" s="60"/>
      <c r="JI2" s="60"/>
      <c r="JJ2" s="60"/>
      <c r="JK2" s="60"/>
      <c r="JL2" s="60"/>
      <c r="JM2" s="60"/>
      <c r="JN2" s="60"/>
      <c r="JO2" s="60"/>
      <c r="JP2" s="60"/>
      <c r="JQ2" s="60"/>
      <c r="JR2" s="60"/>
      <c r="JS2" s="60"/>
      <c r="JT2" s="60"/>
      <c r="JU2" s="60"/>
      <c r="JV2" s="60"/>
      <c r="JW2" s="60"/>
      <c r="JX2" s="60"/>
      <c r="JY2" s="60"/>
      <c r="JZ2" s="60"/>
      <c r="KA2" s="60"/>
      <c r="KB2" s="60"/>
      <c r="KC2" s="60"/>
      <c r="KD2" s="60"/>
      <c r="KE2" s="60"/>
    </row>
    <row r="3" spans="1:291" ht="17.25" customHeight="1">
      <c r="A3" s="107"/>
      <c r="B3" s="61" t="s">
        <v>218</v>
      </c>
      <c r="C3" s="62" t="s">
        <v>227</v>
      </c>
      <c r="D3" s="60">
        <v>479458759</v>
      </c>
      <c r="E3" s="60">
        <v>390852924.25</v>
      </c>
      <c r="F3" s="60">
        <v>139282693</v>
      </c>
      <c r="G3" s="60">
        <v>275472481</v>
      </c>
      <c r="H3" s="60" t="s">
        <v>148</v>
      </c>
      <c r="I3" s="60">
        <v>5016771685</v>
      </c>
      <c r="J3" s="60">
        <v>3229405380</v>
      </c>
      <c r="K3" s="60" t="s">
        <v>110</v>
      </c>
      <c r="L3" s="60">
        <v>666920743</v>
      </c>
      <c r="M3" s="60" t="s">
        <v>110</v>
      </c>
      <c r="N3" s="60" t="s">
        <v>110</v>
      </c>
      <c r="O3" s="60">
        <v>287596790</v>
      </c>
      <c r="P3" s="60">
        <v>1879629550</v>
      </c>
      <c r="Q3" s="60">
        <v>491299999</v>
      </c>
      <c r="R3" s="60">
        <v>32017</v>
      </c>
      <c r="S3" s="60">
        <v>229946754</v>
      </c>
      <c r="T3" s="60">
        <v>393203007</v>
      </c>
      <c r="U3" s="60" t="s">
        <v>110</v>
      </c>
      <c r="V3" s="60" t="s">
        <v>110</v>
      </c>
      <c r="W3" s="60" t="s">
        <v>110</v>
      </c>
      <c r="X3" s="60">
        <v>18112870</v>
      </c>
      <c r="Y3" s="60">
        <v>476373164</v>
      </c>
      <c r="Z3" s="60">
        <v>8111350</v>
      </c>
      <c r="AA3" s="60" t="s">
        <v>149</v>
      </c>
      <c r="AB3" s="60">
        <v>256028547</v>
      </c>
      <c r="AC3" s="60">
        <v>12461845</v>
      </c>
      <c r="AD3" s="60">
        <v>97401436</v>
      </c>
      <c r="AE3" s="60">
        <v>1593148551</v>
      </c>
      <c r="AF3" s="60">
        <v>53090965</v>
      </c>
      <c r="AG3" s="60" t="s">
        <v>110</v>
      </c>
      <c r="AH3" s="60" t="s">
        <v>149</v>
      </c>
      <c r="AI3" s="60">
        <v>232317374</v>
      </c>
      <c r="AJ3" s="60">
        <v>276494670</v>
      </c>
      <c r="AK3" s="60">
        <v>78815629</v>
      </c>
      <c r="AL3" s="60">
        <v>135182952</v>
      </c>
      <c r="AM3" s="60">
        <v>8851062</v>
      </c>
      <c r="AN3" s="60" t="s">
        <v>128</v>
      </c>
      <c r="AO3" s="60">
        <v>15161185</v>
      </c>
      <c r="AP3" s="60">
        <v>228939767</v>
      </c>
      <c r="AQ3" s="60">
        <v>313743153</v>
      </c>
      <c r="AR3" s="60" t="s">
        <v>110</v>
      </c>
      <c r="AS3" s="60">
        <v>275033140</v>
      </c>
      <c r="AT3" s="60">
        <v>241187431</v>
      </c>
      <c r="AU3" s="60" t="s">
        <v>110</v>
      </c>
      <c r="AV3" s="60">
        <v>134974380</v>
      </c>
      <c r="AW3" s="60">
        <v>238908372</v>
      </c>
      <c r="AX3" s="60">
        <v>34380007</v>
      </c>
      <c r="AY3" s="60" t="s">
        <v>128</v>
      </c>
      <c r="AZ3" s="60">
        <v>128659269</v>
      </c>
      <c r="BA3" s="60">
        <v>23158110</v>
      </c>
      <c r="BB3" s="60">
        <v>501960118</v>
      </c>
      <c r="BC3" s="60">
        <v>686878499</v>
      </c>
      <c r="BD3" s="60" t="s">
        <v>128</v>
      </c>
      <c r="BE3" s="60" t="s">
        <v>148</v>
      </c>
      <c r="BF3" s="60">
        <v>86304446</v>
      </c>
      <c r="BG3" s="60" t="s">
        <v>110</v>
      </c>
      <c r="BH3" s="60">
        <v>300754381</v>
      </c>
      <c r="BI3" s="60">
        <v>117639405</v>
      </c>
      <c r="BJ3" s="60">
        <v>248937416</v>
      </c>
      <c r="BK3" s="60">
        <v>68984747</v>
      </c>
      <c r="BL3" s="60">
        <v>22122900</v>
      </c>
      <c r="BM3" s="60">
        <v>7833</v>
      </c>
      <c r="BN3" s="60">
        <v>63932517</v>
      </c>
      <c r="BO3" s="60">
        <v>2642579</v>
      </c>
      <c r="BP3" s="60" t="s">
        <v>149</v>
      </c>
      <c r="BQ3" s="60" t="s">
        <v>110</v>
      </c>
      <c r="BR3" s="60" t="s">
        <v>128</v>
      </c>
      <c r="BS3" s="60">
        <v>470918251</v>
      </c>
      <c r="BT3" s="60">
        <v>-1220587</v>
      </c>
      <c r="BU3" s="60" t="s">
        <v>148</v>
      </c>
      <c r="BV3" s="60">
        <v>80154477</v>
      </c>
      <c r="BW3" s="60">
        <v>46613286</v>
      </c>
      <c r="BX3" s="60">
        <v>18185910</v>
      </c>
      <c r="BY3" s="60">
        <v>18105418</v>
      </c>
      <c r="BZ3" s="60">
        <v>626585748</v>
      </c>
      <c r="CA3" s="60">
        <v>530047218</v>
      </c>
      <c r="CB3" s="60">
        <v>16475000</v>
      </c>
      <c r="CC3" s="60">
        <v>136896428</v>
      </c>
      <c r="CD3" s="60">
        <v>363268048</v>
      </c>
      <c r="CE3" s="60">
        <v>557393638</v>
      </c>
      <c r="CF3" s="60">
        <v>17060820</v>
      </c>
      <c r="CG3" s="60">
        <v>299084160</v>
      </c>
      <c r="CH3" s="60">
        <v>650963011.5</v>
      </c>
      <c r="CI3" s="60">
        <v>100416985</v>
      </c>
      <c r="CJ3" s="60" t="s">
        <v>148</v>
      </c>
      <c r="CK3" s="60">
        <v>20343882</v>
      </c>
      <c r="CL3" s="60">
        <v>117928923</v>
      </c>
      <c r="CM3" s="60">
        <v>186359138</v>
      </c>
      <c r="CN3" s="60">
        <v>1318203652.25</v>
      </c>
      <c r="CO3" s="60">
        <v>37118148</v>
      </c>
      <c r="CP3" s="60">
        <v>646678901</v>
      </c>
      <c r="CQ3" s="60">
        <v>1076822583</v>
      </c>
      <c r="CR3" s="60" t="s">
        <v>110</v>
      </c>
      <c r="CS3" s="60">
        <v>95326255</v>
      </c>
      <c r="CT3" s="60" t="s">
        <v>110</v>
      </c>
      <c r="CU3" s="60">
        <v>777923298</v>
      </c>
      <c r="CV3" s="60">
        <v>93518570</v>
      </c>
      <c r="CW3" s="60">
        <v>59807814</v>
      </c>
      <c r="CX3" s="60">
        <v>603766308</v>
      </c>
      <c r="CY3" s="60">
        <v>237367717</v>
      </c>
      <c r="CZ3" s="60" t="s">
        <v>110</v>
      </c>
      <c r="DA3" s="60">
        <v>840107029</v>
      </c>
      <c r="DB3" s="60" t="s">
        <v>149</v>
      </c>
      <c r="DC3" s="60" t="s">
        <v>149</v>
      </c>
      <c r="DD3" s="60">
        <v>16202193</v>
      </c>
      <c r="DE3" s="60">
        <v>2010822</v>
      </c>
      <c r="DF3" s="60">
        <v>1013766783</v>
      </c>
      <c r="DG3" s="60">
        <v>161539104</v>
      </c>
      <c r="DH3" s="60">
        <v>83898608</v>
      </c>
      <c r="DI3" s="60">
        <v>375808575</v>
      </c>
      <c r="DJ3" s="60">
        <v>96804441</v>
      </c>
      <c r="DK3" s="60">
        <v>7821000</v>
      </c>
      <c r="DL3" s="60">
        <v>330666079</v>
      </c>
      <c r="DM3" s="60">
        <v>728593990</v>
      </c>
      <c r="DN3" s="60">
        <v>156870744</v>
      </c>
      <c r="DO3" s="60">
        <v>58559752.25</v>
      </c>
      <c r="DP3" s="60">
        <v>72346582</v>
      </c>
      <c r="DQ3" s="60">
        <v>160303360.75</v>
      </c>
      <c r="DR3" s="60">
        <v>106116043</v>
      </c>
      <c r="DS3" s="60">
        <v>170416338</v>
      </c>
      <c r="DT3" s="60">
        <v>309093345</v>
      </c>
      <c r="DU3" s="60">
        <v>166711306</v>
      </c>
      <c r="DV3" s="60">
        <v>86735652</v>
      </c>
      <c r="DW3" s="60">
        <v>3080671102</v>
      </c>
      <c r="DX3" s="60">
        <v>153138890</v>
      </c>
      <c r="DY3" s="60">
        <v>940103158.5</v>
      </c>
      <c r="DZ3" s="60">
        <v>275676210</v>
      </c>
      <c r="EA3" s="60">
        <v>94455726</v>
      </c>
      <c r="EB3" s="60">
        <v>100968506</v>
      </c>
      <c r="EC3" s="60">
        <v>3150223611</v>
      </c>
      <c r="ED3" s="60">
        <v>12823352</v>
      </c>
      <c r="EE3" s="60">
        <v>156451516</v>
      </c>
      <c r="EF3" s="60">
        <v>-20679014</v>
      </c>
      <c r="EG3" s="60">
        <v>2341602604</v>
      </c>
      <c r="EH3" s="60">
        <v>84224235</v>
      </c>
      <c r="EI3" s="60">
        <v>8967291</v>
      </c>
      <c r="EJ3" s="60">
        <v>255107341.25</v>
      </c>
      <c r="EK3" s="60">
        <v>111132674</v>
      </c>
      <c r="EL3" s="60">
        <v>72702718</v>
      </c>
      <c r="EM3" s="60">
        <v>710032163</v>
      </c>
      <c r="EN3" s="60">
        <v>172653831</v>
      </c>
      <c r="EO3" s="60">
        <v>1131649576</v>
      </c>
      <c r="EP3" s="60">
        <v>246237783</v>
      </c>
      <c r="EQ3" s="60">
        <v>101785302.5</v>
      </c>
      <c r="ER3" s="60">
        <v>1496404679</v>
      </c>
      <c r="ES3" s="60">
        <v>1577450718</v>
      </c>
      <c r="ET3" s="60">
        <v>39410533</v>
      </c>
      <c r="EU3" s="60">
        <v>32889950</v>
      </c>
      <c r="EV3" s="60">
        <v>171524662</v>
      </c>
      <c r="EW3" s="60">
        <v>193407549</v>
      </c>
      <c r="EX3" s="60">
        <v>3669550</v>
      </c>
      <c r="EY3" s="60">
        <v>12777345</v>
      </c>
      <c r="EZ3" s="60">
        <v>1326949985</v>
      </c>
      <c r="FA3" s="60">
        <v>748412825</v>
      </c>
      <c r="FB3" s="60" t="s">
        <v>148</v>
      </c>
      <c r="FC3" s="60">
        <v>11286363</v>
      </c>
      <c r="FD3" s="60">
        <v>1394479930</v>
      </c>
      <c r="FE3" s="60">
        <v>257557512</v>
      </c>
      <c r="FF3" s="60">
        <v>511426255</v>
      </c>
      <c r="FG3" s="60">
        <v>103952947</v>
      </c>
      <c r="FH3" s="60" t="s">
        <v>110</v>
      </c>
      <c r="FI3" s="60">
        <v>1468311442</v>
      </c>
      <c r="FJ3" s="60" t="s">
        <v>110</v>
      </c>
      <c r="FK3" s="60">
        <v>47668730</v>
      </c>
      <c r="FL3" s="60">
        <v>420110669</v>
      </c>
      <c r="FM3" s="60" t="s">
        <v>148</v>
      </c>
      <c r="FN3" s="60">
        <v>5200000</v>
      </c>
      <c r="FO3" s="60">
        <v>30927207</v>
      </c>
      <c r="FP3" s="60" t="s">
        <v>110</v>
      </c>
      <c r="FQ3" s="60" t="s">
        <v>149</v>
      </c>
      <c r="FR3" s="60" t="s">
        <v>149</v>
      </c>
      <c r="FS3" s="60">
        <v>476485109</v>
      </c>
      <c r="FT3" s="60" t="s">
        <v>148</v>
      </c>
      <c r="FU3" s="60">
        <v>2906810871</v>
      </c>
      <c r="FV3" s="60">
        <v>23550000</v>
      </c>
      <c r="FW3" s="60">
        <v>253861429</v>
      </c>
      <c r="FX3" s="60" t="s">
        <v>149</v>
      </c>
      <c r="FY3" s="60" t="s">
        <v>149</v>
      </c>
      <c r="FZ3" s="60">
        <v>288197296</v>
      </c>
      <c r="GA3" s="60" t="s">
        <v>128</v>
      </c>
      <c r="GB3" s="60" t="s">
        <v>149</v>
      </c>
      <c r="GC3" s="60" t="s">
        <v>149</v>
      </c>
      <c r="GD3" s="60">
        <v>3290000</v>
      </c>
      <c r="GE3" s="60" t="s">
        <v>110</v>
      </c>
      <c r="GF3" s="60" t="s">
        <v>110</v>
      </c>
      <c r="GG3" s="60">
        <v>214119291</v>
      </c>
      <c r="GH3" s="60">
        <v>619015366</v>
      </c>
      <c r="GI3" s="60" t="s">
        <v>110</v>
      </c>
      <c r="GJ3" s="60">
        <v>12561868</v>
      </c>
      <c r="GK3" s="60" t="s">
        <v>110</v>
      </c>
      <c r="GL3" s="60">
        <v>270428072</v>
      </c>
      <c r="GM3" s="60" t="s">
        <v>110</v>
      </c>
      <c r="GN3" s="60">
        <v>32109940</v>
      </c>
      <c r="GO3" s="60">
        <v>30821073</v>
      </c>
      <c r="GP3" s="60" t="s">
        <v>110</v>
      </c>
      <c r="GQ3" s="60">
        <v>3180927160</v>
      </c>
      <c r="GR3" s="60">
        <v>385055000</v>
      </c>
      <c r="GS3" s="60">
        <v>31054734</v>
      </c>
      <c r="GT3" s="60">
        <v>148306175</v>
      </c>
      <c r="GU3" s="60">
        <v>1255680</v>
      </c>
      <c r="GV3" s="60">
        <v>169262300</v>
      </c>
      <c r="GW3" s="60">
        <v>1153956994</v>
      </c>
      <c r="GX3" s="60">
        <v>435814264</v>
      </c>
      <c r="GY3" s="60">
        <v>41788684</v>
      </c>
      <c r="GZ3" s="60">
        <v>162049</v>
      </c>
      <c r="HA3" s="60">
        <v>171011057</v>
      </c>
      <c r="HB3" s="60">
        <v>107802231</v>
      </c>
      <c r="HC3" s="60">
        <v>1467706846</v>
      </c>
      <c r="HD3" s="60">
        <v>32066000</v>
      </c>
      <c r="HE3" s="60">
        <v>540273059</v>
      </c>
      <c r="HF3" s="60">
        <v>6640980</v>
      </c>
      <c r="HG3" s="60">
        <v>1275754492</v>
      </c>
      <c r="HH3" s="60">
        <v>55621661</v>
      </c>
      <c r="HI3" s="60" t="s">
        <v>148</v>
      </c>
      <c r="HJ3" s="60">
        <v>9013992</v>
      </c>
      <c r="HK3" s="60">
        <v>185205003</v>
      </c>
      <c r="HL3" s="60">
        <v>852404683</v>
      </c>
      <c r="HM3" s="60">
        <v>642308876</v>
      </c>
      <c r="HN3" s="60">
        <v>89454640</v>
      </c>
      <c r="HO3" s="60">
        <v>361507615</v>
      </c>
      <c r="HP3" s="60">
        <v>233415623</v>
      </c>
      <c r="HQ3" s="60">
        <v>402365658.5</v>
      </c>
      <c r="HR3" s="60">
        <v>-29416492</v>
      </c>
      <c r="HS3" s="60">
        <v>218027715.25</v>
      </c>
      <c r="HT3" s="60">
        <v>42739206</v>
      </c>
      <c r="HU3" s="60">
        <v>-34825660</v>
      </c>
      <c r="HV3" s="60">
        <v>37688280</v>
      </c>
      <c r="HW3" s="60">
        <v>20045130</v>
      </c>
      <c r="HX3" s="60" t="s">
        <v>110</v>
      </c>
      <c r="HY3" s="60">
        <v>-216357786</v>
      </c>
      <c r="HZ3" s="60" t="s">
        <v>188</v>
      </c>
      <c r="IA3" s="60">
        <v>-100053983</v>
      </c>
      <c r="IB3" s="60">
        <v>82200351</v>
      </c>
      <c r="IC3" s="60">
        <v>322544034</v>
      </c>
      <c r="ID3" s="60">
        <v>38731870</v>
      </c>
      <c r="IE3" s="60">
        <v>37625140</v>
      </c>
      <c r="IF3" s="60" t="s">
        <v>110</v>
      </c>
      <c r="IG3" s="60">
        <v>31155835</v>
      </c>
      <c r="IH3" s="60">
        <v>14703478</v>
      </c>
      <c r="II3" s="60">
        <v>961515302</v>
      </c>
      <c r="IJ3" s="60">
        <v>37570286</v>
      </c>
      <c r="IK3" s="60">
        <v>145065454</v>
      </c>
      <c r="IL3" s="60">
        <v>72344720</v>
      </c>
      <c r="IM3" s="60">
        <v>21768240</v>
      </c>
      <c r="IN3" s="60">
        <v>316479966</v>
      </c>
      <c r="IO3" s="60">
        <v>23817678</v>
      </c>
      <c r="IP3" s="60">
        <v>60945080</v>
      </c>
      <c r="IQ3" s="60">
        <v>139243235</v>
      </c>
      <c r="IR3" s="60">
        <v>67844348</v>
      </c>
      <c r="IS3" s="60">
        <v>37148385</v>
      </c>
      <c r="IT3" s="60">
        <v>993160338</v>
      </c>
      <c r="IU3" s="60">
        <v>134222619</v>
      </c>
      <c r="IV3" s="60" t="s">
        <v>149</v>
      </c>
      <c r="IW3" s="60" t="s">
        <v>210</v>
      </c>
      <c r="IX3" s="60">
        <v>36714287</v>
      </c>
      <c r="IY3" s="60" t="s">
        <v>188</v>
      </c>
      <c r="IZ3" s="60">
        <v>82054453</v>
      </c>
      <c r="JA3" s="60">
        <v>23888062</v>
      </c>
      <c r="JB3" s="60">
        <v>103003193</v>
      </c>
      <c r="JC3" s="60">
        <v>6172160</v>
      </c>
      <c r="JD3" s="60">
        <v>79947818</v>
      </c>
      <c r="JE3" s="60">
        <v>10779</v>
      </c>
      <c r="JF3" s="60" t="s">
        <v>188</v>
      </c>
      <c r="JG3" s="60">
        <v>24109986</v>
      </c>
      <c r="JH3" s="60">
        <v>17811221</v>
      </c>
      <c r="JI3" s="60">
        <v>31350574</v>
      </c>
      <c r="JJ3" s="60" t="s">
        <v>149</v>
      </c>
      <c r="JK3" s="60">
        <v>229132866</v>
      </c>
      <c r="JL3" s="60">
        <v>109681014</v>
      </c>
      <c r="JM3" s="60">
        <v>43967000</v>
      </c>
      <c r="JN3" s="60">
        <v>-9035643</v>
      </c>
      <c r="JO3" s="60">
        <v>648858023</v>
      </c>
      <c r="JP3" s="60">
        <v>54873859</v>
      </c>
      <c r="JQ3" s="60" t="s">
        <v>110</v>
      </c>
      <c r="JR3" s="60">
        <v>7859337</v>
      </c>
      <c r="JS3" s="60">
        <v>8787750</v>
      </c>
      <c r="JT3" s="60">
        <v>67488848</v>
      </c>
      <c r="JU3" s="60">
        <v>5243742</v>
      </c>
      <c r="JV3" s="60">
        <v>1504000</v>
      </c>
      <c r="JW3" s="60">
        <v>-62064645</v>
      </c>
      <c r="JX3" s="60">
        <v>51905749</v>
      </c>
      <c r="JY3" s="60">
        <v>1212649</v>
      </c>
      <c r="JZ3" s="60">
        <v>14578250</v>
      </c>
      <c r="KA3" s="60">
        <v>13453621</v>
      </c>
      <c r="KB3" s="60">
        <v>155202585</v>
      </c>
      <c r="KC3" s="60">
        <v>16822480</v>
      </c>
      <c r="KD3" s="60">
        <v>-118527334.35857958</v>
      </c>
      <c r="KE3" s="60">
        <v>23600370</v>
      </c>
    </row>
    <row r="4" spans="1:291" ht="17.25" customHeight="1">
      <c r="A4" s="108"/>
      <c r="B4" s="61" t="s">
        <v>217</v>
      </c>
      <c r="C4" s="63" t="s">
        <v>226</v>
      </c>
      <c r="D4" s="60">
        <f>SUM(D8, D12, D18, D25)</f>
        <v>479458759</v>
      </c>
      <c r="E4" s="60">
        <f>SUM(E8, E12, E18, E25)</f>
        <v>390852924.25</v>
      </c>
      <c r="F4" s="60">
        <f>SUM(F8, F12, F18, F25)</f>
        <v>139282693</v>
      </c>
      <c r="G4" s="60">
        <f>SUM(G8, G12, G18, G25)</f>
        <v>275472481</v>
      </c>
      <c r="H4" s="60" t="s">
        <v>148</v>
      </c>
      <c r="I4" s="60">
        <f>SUM(I8, I12, I18, I25)</f>
        <v>5016771685</v>
      </c>
      <c r="J4" s="60">
        <f>SUM(J8, J12, J18, J25)</f>
        <v>3229405380</v>
      </c>
      <c r="K4" s="60" t="s">
        <v>110</v>
      </c>
      <c r="L4" s="60">
        <f t="shared" ref="L4:Z4" si="0">SUM(L8, L12, L18, L25)</f>
        <v>666920743.5</v>
      </c>
      <c r="M4" s="60">
        <f t="shared" si="0"/>
        <v>0</v>
      </c>
      <c r="N4" s="60">
        <f t="shared" si="0"/>
        <v>0</v>
      </c>
      <c r="O4" s="60">
        <f t="shared" si="0"/>
        <v>287596790</v>
      </c>
      <c r="P4" s="60">
        <f t="shared" si="0"/>
        <v>1879629550</v>
      </c>
      <c r="Q4" s="60">
        <f t="shared" si="0"/>
        <v>491299999</v>
      </c>
      <c r="R4" s="60">
        <f t="shared" si="0"/>
        <v>32017</v>
      </c>
      <c r="S4" s="60">
        <f t="shared" si="0"/>
        <v>229946754</v>
      </c>
      <c r="T4" s="60">
        <f t="shared" si="0"/>
        <v>393203007</v>
      </c>
      <c r="U4" s="60">
        <f t="shared" si="0"/>
        <v>0</v>
      </c>
      <c r="V4" s="60">
        <f t="shared" si="0"/>
        <v>0</v>
      </c>
      <c r="W4" s="60">
        <f t="shared" si="0"/>
        <v>0</v>
      </c>
      <c r="X4" s="60">
        <f t="shared" si="0"/>
        <v>18112870</v>
      </c>
      <c r="Y4" s="60">
        <f t="shared" si="0"/>
        <v>476373164</v>
      </c>
      <c r="Z4" s="60">
        <f t="shared" si="0"/>
        <v>8111350</v>
      </c>
      <c r="AA4" s="60" t="s">
        <v>149</v>
      </c>
      <c r="AB4" s="60">
        <f t="shared" ref="AB4:AG4" si="1">SUM(AB8, AB12, AB18, AB25)</f>
        <v>256028547</v>
      </c>
      <c r="AC4" s="60">
        <f t="shared" si="1"/>
        <v>12461845</v>
      </c>
      <c r="AD4" s="60">
        <f t="shared" si="1"/>
        <v>97401436</v>
      </c>
      <c r="AE4" s="60">
        <f t="shared" si="1"/>
        <v>1593148551</v>
      </c>
      <c r="AF4" s="60">
        <f t="shared" si="1"/>
        <v>53090965</v>
      </c>
      <c r="AG4" s="60">
        <f t="shared" si="1"/>
        <v>0</v>
      </c>
      <c r="AH4" s="60" t="s">
        <v>149</v>
      </c>
      <c r="AI4" s="60">
        <f t="shared" ref="AI4:BO4" si="2">SUM(AI8, AI12, AI18, AI25)</f>
        <v>232317374</v>
      </c>
      <c r="AJ4" s="60">
        <f t="shared" si="2"/>
        <v>276494670</v>
      </c>
      <c r="AK4" s="60">
        <f t="shared" si="2"/>
        <v>78815629</v>
      </c>
      <c r="AL4" s="60">
        <f t="shared" si="2"/>
        <v>135182952</v>
      </c>
      <c r="AM4" s="60">
        <f t="shared" si="2"/>
        <v>8851062</v>
      </c>
      <c r="AN4" s="60">
        <f t="shared" si="2"/>
        <v>0</v>
      </c>
      <c r="AO4" s="60">
        <f t="shared" si="2"/>
        <v>15734300</v>
      </c>
      <c r="AP4" s="60">
        <f t="shared" si="2"/>
        <v>228939767</v>
      </c>
      <c r="AQ4" s="60">
        <f t="shared" si="2"/>
        <v>313743153</v>
      </c>
      <c r="AR4" s="60">
        <f t="shared" si="2"/>
        <v>0</v>
      </c>
      <c r="AS4" s="60">
        <f t="shared" si="2"/>
        <v>275033140</v>
      </c>
      <c r="AT4" s="60">
        <f t="shared" si="2"/>
        <v>241187431</v>
      </c>
      <c r="AU4" s="60">
        <f t="shared" si="2"/>
        <v>0</v>
      </c>
      <c r="AV4" s="60">
        <f t="shared" si="2"/>
        <v>134974380</v>
      </c>
      <c r="AW4" s="60">
        <f t="shared" si="2"/>
        <v>238908372</v>
      </c>
      <c r="AX4" s="60">
        <f t="shared" si="2"/>
        <v>34380007</v>
      </c>
      <c r="AY4" s="60">
        <f t="shared" si="2"/>
        <v>0</v>
      </c>
      <c r="AZ4" s="60">
        <f t="shared" si="2"/>
        <v>130394276</v>
      </c>
      <c r="BA4" s="60">
        <f t="shared" si="2"/>
        <v>23158110</v>
      </c>
      <c r="BB4" s="60">
        <f t="shared" si="2"/>
        <v>501960118</v>
      </c>
      <c r="BC4" s="60">
        <f t="shared" si="2"/>
        <v>686878499</v>
      </c>
      <c r="BD4" s="60">
        <f t="shared" si="2"/>
        <v>0</v>
      </c>
      <c r="BE4" s="60">
        <f t="shared" si="2"/>
        <v>0</v>
      </c>
      <c r="BF4" s="60">
        <f t="shared" si="2"/>
        <v>86304446</v>
      </c>
      <c r="BG4" s="60">
        <f t="shared" si="2"/>
        <v>0</v>
      </c>
      <c r="BH4" s="60">
        <f t="shared" si="2"/>
        <v>300754381</v>
      </c>
      <c r="BI4" s="60">
        <f t="shared" si="2"/>
        <v>117639405</v>
      </c>
      <c r="BJ4" s="60">
        <f t="shared" si="2"/>
        <v>248937416</v>
      </c>
      <c r="BK4" s="60">
        <f t="shared" si="2"/>
        <v>68984747</v>
      </c>
      <c r="BL4" s="60">
        <f t="shared" si="2"/>
        <v>22122900</v>
      </c>
      <c r="BM4" s="60">
        <f t="shared" si="2"/>
        <v>7833</v>
      </c>
      <c r="BN4" s="60">
        <f t="shared" si="2"/>
        <v>63932517</v>
      </c>
      <c r="BO4" s="60">
        <f t="shared" si="2"/>
        <v>2642579</v>
      </c>
      <c r="BP4" s="60" t="s">
        <v>149</v>
      </c>
      <c r="BQ4" s="60">
        <f t="shared" ref="BQ4:DA4" si="3">SUM(BQ8, BQ12, BQ18, BQ25)</f>
        <v>0</v>
      </c>
      <c r="BR4" s="60">
        <f t="shared" si="3"/>
        <v>0</v>
      </c>
      <c r="BS4" s="60">
        <f t="shared" si="3"/>
        <v>470918251</v>
      </c>
      <c r="BT4" s="60">
        <f t="shared" si="3"/>
        <v>0</v>
      </c>
      <c r="BU4" s="60">
        <f t="shared" si="3"/>
        <v>0</v>
      </c>
      <c r="BV4" s="60">
        <f t="shared" si="3"/>
        <v>80154477</v>
      </c>
      <c r="BW4" s="60">
        <f t="shared" si="3"/>
        <v>46613286</v>
      </c>
      <c r="BX4" s="60">
        <f t="shared" si="3"/>
        <v>18185910</v>
      </c>
      <c r="BY4" s="60">
        <f t="shared" si="3"/>
        <v>18105418</v>
      </c>
      <c r="BZ4" s="60">
        <f t="shared" si="3"/>
        <v>626585748</v>
      </c>
      <c r="CA4" s="60">
        <f t="shared" si="3"/>
        <v>530047218</v>
      </c>
      <c r="CB4" s="60">
        <f t="shared" si="3"/>
        <v>16475000</v>
      </c>
      <c r="CC4" s="60">
        <f t="shared" si="3"/>
        <v>136896428</v>
      </c>
      <c r="CD4" s="60">
        <f t="shared" si="3"/>
        <v>363268048</v>
      </c>
      <c r="CE4" s="60">
        <f t="shared" si="3"/>
        <v>557393638</v>
      </c>
      <c r="CF4" s="60">
        <f t="shared" si="3"/>
        <v>17060820</v>
      </c>
      <c r="CG4" s="60">
        <f t="shared" si="3"/>
        <v>299084160</v>
      </c>
      <c r="CH4" s="60">
        <f t="shared" si="3"/>
        <v>650963011.5</v>
      </c>
      <c r="CI4" s="60">
        <f t="shared" si="3"/>
        <v>100416985</v>
      </c>
      <c r="CJ4" s="60">
        <f t="shared" si="3"/>
        <v>0</v>
      </c>
      <c r="CK4" s="60">
        <f t="shared" si="3"/>
        <v>20343882</v>
      </c>
      <c r="CL4" s="60">
        <f t="shared" si="3"/>
        <v>117928923.75</v>
      </c>
      <c r="CM4" s="60">
        <f t="shared" si="3"/>
        <v>186359138</v>
      </c>
      <c r="CN4" s="60">
        <f t="shared" si="3"/>
        <v>1318203652.25</v>
      </c>
      <c r="CO4" s="60">
        <f t="shared" si="3"/>
        <v>37118148</v>
      </c>
      <c r="CP4" s="60">
        <f t="shared" si="3"/>
        <v>646678901</v>
      </c>
      <c r="CQ4" s="60">
        <f t="shared" si="3"/>
        <v>1076822583</v>
      </c>
      <c r="CR4" s="60">
        <f t="shared" si="3"/>
        <v>0</v>
      </c>
      <c r="CS4" s="60">
        <f t="shared" si="3"/>
        <v>95326255</v>
      </c>
      <c r="CT4" s="60">
        <f t="shared" si="3"/>
        <v>0</v>
      </c>
      <c r="CU4" s="60">
        <f t="shared" si="3"/>
        <v>777923298</v>
      </c>
      <c r="CV4" s="60">
        <f t="shared" si="3"/>
        <v>93518570</v>
      </c>
      <c r="CW4" s="60">
        <f t="shared" si="3"/>
        <v>59807814</v>
      </c>
      <c r="CX4" s="60">
        <f t="shared" si="3"/>
        <v>606479556</v>
      </c>
      <c r="CY4" s="60">
        <f t="shared" si="3"/>
        <v>237367717</v>
      </c>
      <c r="CZ4" s="60">
        <f t="shared" si="3"/>
        <v>0</v>
      </c>
      <c r="DA4" s="60">
        <f t="shared" si="3"/>
        <v>840107029</v>
      </c>
      <c r="DB4" s="60" t="s">
        <v>149</v>
      </c>
      <c r="DC4" s="60" t="s">
        <v>149</v>
      </c>
      <c r="DD4" s="60">
        <f t="shared" ref="DD4:EI4" si="4">SUM(DD8, DD12, DD18, DD25)</f>
        <v>16202193</v>
      </c>
      <c r="DE4" s="60">
        <f t="shared" si="4"/>
        <v>2010822</v>
      </c>
      <c r="DF4" s="60">
        <f t="shared" si="4"/>
        <v>1013766783</v>
      </c>
      <c r="DG4" s="60">
        <f t="shared" si="4"/>
        <v>161539104</v>
      </c>
      <c r="DH4" s="60">
        <f t="shared" si="4"/>
        <v>83898608</v>
      </c>
      <c r="DI4" s="60">
        <f t="shared" si="4"/>
        <v>375808575</v>
      </c>
      <c r="DJ4" s="60">
        <f t="shared" si="4"/>
        <v>96804441</v>
      </c>
      <c r="DK4" s="60">
        <f t="shared" si="4"/>
        <v>7821000</v>
      </c>
      <c r="DL4" s="60">
        <f t="shared" si="4"/>
        <v>330666079</v>
      </c>
      <c r="DM4" s="60">
        <f t="shared" si="4"/>
        <v>728593990</v>
      </c>
      <c r="DN4" s="60">
        <f t="shared" si="4"/>
        <v>156870744</v>
      </c>
      <c r="DO4" s="60">
        <f t="shared" si="4"/>
        <v>58559752.25</v>
      </c>
      <c r="DP4" s="60">
        <f t="shared" si="4"/>
        <v>72346582</v>
      </c>
      <c r="DQ4" s="60">
        <f t="shared" si="4"/>
        <v>160303360.75</v>
      </c>
      <c r="DR4" s="60">
        <f t="shared" si="4"/>
        <v>106116043</v>
      </c>
      <c r="DS4" s="60">
        <f t="shared" si="4"/>
        <v>170416338</v>
      </c>
      <c r="DT4" s="60">
        <f t="shared" si="4"/>
        <v>381658373</v>
      </c>
      <c r="DU4" s="60">
        <f t="shared" si="4"/>
        <v>166711306</v>
      </c>
      <c r="DV4" s="60">
        <f t="shared" si="4"/>
        <v>86735652</v>
      </c>
      <c r="DW4" s="60">
        <f t="shared" si="4"/>
        <v>3080671102</v>
      </c>
      <c r="DX4" s="60">
        <f t="shared" si="4"/>
        <v>153138890</v>
      </c>
      <c r="DY4" s="60">
        <f t="shared" si="4"/>
        <v>940103158.5</v>
      </c>
      <c r="DZ4" s="60">
        <f t="shared" si="4"/>
        <v>275676210</v>
      </c>
      <c r="EA4" s="60">
        <f t="shared" si="4"/>
        <v>94455726</v>
      </c>
      <c r="EB4" s="60">
        <f t="shared" si="4"/>
        <v>100968506</v>
      </c>
      <c r="EC4" s="60">
        <f t="shared" si="4"/>
        <v>3150223611</v>
      </c>
      <c r="ED4" s="60">
        <f t="shared" si="4"/>
        <v>12823352</v>
      </c>
      <c r="EE4" s="60">
        <f t="shared" si="4"/>
        <v>156451516</v>
      </c>
      <c r="EF4" s="60">
        <f t="shared" si="4"/>
        <v>103561903</v>
      </c>
      <c r="EG4" s="60">
        <f t="shared" si="4"/>
        <v>2341602604</v>
      </c>
      <c r="EH4" s="60">
        <f t="shared" si="4"/>
        <v>84224235</v>
      </c>
      <c r="EI4" s="60">
        <f t="shared" si="4"/>
        <v>8967291</v>
      </c>
      <c r="EJ4" s="60">
        <f t="shared" ref="EJ4:FP4" si="5">SUM(EJ8, EJ12, EJ18, EJ25)</f>
        <v>255107341.25</v>
      </c>
      <c r="EK4" s="60">
        <f t="shared" si="5"/>
        <v>111132674</v>
      </c>
      <c r="EL4" s="60">
        <f t="shared" si="5"/>
        <v>72702718</v>
      </c>
      <c r="EM4" s="60">
        <f t="shared" si="5"/>
        <v>710032163</v>
      </c>
      <c r="EN4" s="60">
        <f t="shared" si="5"/>
        <v>172653831</v>
      </c>
      <c r="EO4" s="60">
        <f t="shared" si="5"/>
        <v>1131649576</v>
      </c>
      <c r="EP4" s="60">
        <f t="shared" si="5"/>
        <v>246237783</v>
      </c>
      <c r="EQ4" s="60">
        <f t="shared" si="5"/>
        <v>101785302.5</v>
      </c>
      <c r="ER4" s="60">
        <f t="shared" si="5"/>
        <v>1496404679</v>
      </c>
      <c r="ES4" s="60">
        <f t="shared" si="5"/>
        <v>1577450718</v>
      </c>
      <c r="ET4" s="60">
        <f t="shared" si="5"/>
        <v>39410533</v>
      </c>
      <c r="EU4" s="60">
        <f t="shared" si="5"/>
        <v>32889950</v>
      </c>
      <c r="EV4" s="60">
        <f t="shared" si="5"/>
        <v>171524662</v>
      </c>
      <c r="EW4" s="60">
        <f t="shared" si="5"/>
        <v>193407549</v>
      </c>
      <c r="EX4" s="60">
        <f t="shared" si="5"/>
        <v>3669550</v>
      </c>
      <c r="EY4" s="60">
        <f t="shared" si="5"/>
        <v>12777345</v>
      </c>
      <c r="EZ4" s="60">
        <f t="shared" si="5"/>
        <v>1326949985</v>
      </c>
      <c r="FA4" s="60">
        <f t="shared" si="5"/>
        <v>748412825</v>
      </c>
      <c r="FB4" s="60">
        <f t="shared" si="5"/>
        <v>0</v>
      </c>
      <c r="FC4" s="60">
        <f t="shared" si="5"/>
        <v>11286363</v>
      </c>
      <c r="FD4" s="60">
        <f t="shared" si="5"/>
        <v>1394479930</v>
      </c>
      <c r="FE4" s="60">
        <f t="shared" si="5"/>
        <v>257557512</v>
      </c>
      <c r="FF4" s="60">
        <f t="shared" si="5"/>
        <v>511426255</v>
      </c>
      <c r="FG4" s="60">
        <f t="shared" si="5"/>
        <v>103952947</v>
      </c>
      <c r="FH4" s="60">
        <f t="shared" si="5"/>
        <v>0</v>
      </c>
      <c r="FI4" s="60">
        <f t="shared" si="5"/>
        <v>1468311442</v>
      </c>
      <c r="FJ4" s="60">
        <f t="shared" si="5"/>
        <v>0</v>
      </c>
      <c r="FK4" s="60">
        <f t="shared" si="5"/>
        <v>47668730</v>
      </c>
      <c r="FL4" s="60">
        <f t="shared" si="5"/>
        <v>420110669</v>
      </c>
      <c r="FM4" s="60">
        <f t="shared" si="5"/>
        <v>0</v>
      </c>
      <c r="FN4" s="60">
        <f t="shared" si="5"/>
        <v>5200000</v>
      </c>
      <c r="FO4" s="60">
        <f t="shared" si="5"/>
        <v>30927207</v>
      </c>
      <c r="FP4" s="60">
        <f t="shared" si="5"/>
        <v>0</v>
      </c>
      <c r="FQ4" s="60" t="s">
        <v>149</v>
      </c>
      <c r="FR4" s="60" t="s">
        <v>149</v>
      </c>
      <c r="FS4" s="60">
        <f>SUM(FS8, FS12, FS18, FS25)</f>
        <v>476485109</v>
      </c>
      <c r="FT4" s="60">
        <f>SUM(FT8, FT12, FT18, FT25)</f>
        <v>0</v>
      </c>
      <c r="FU4" s="60">
        <f>SUM(FU8, FU12, FU18, FU25)</f>
        <v>2906810871</v>
      </c>
      <c r="FV4" s="60">
        <f>SUM(FV8, FV12, FV18, FV25)</f>
        <v>23550000</v>
      </c>
      <c r="FW4" s="60">
        <f>SUM(FW8, FW12, FW18, FW25)</f>
        <v>253861429</v>
      </c>
      <c r="FX4" s="60" t="s">
        <v>149</v>
      </c>
      <c r="FY4" s="60" t="s">
        <v>149</v>
      </c>
      <c r="FZ4" s="60">
        <f>SUM(FZ8, FZ12, FZ18, FZ25)</f>
        <v>288197296</v>
      </c>
      <c r="GA4" s="60">
        <f>SUM(GA8, GA12, GA18, GA25)</f>
        <v>0</v>
      </c>
      <c r="GB4" s="60" t="s">
        <v>149</v>
      </c>
      <c r="GC4" s="60" t="s">
        <v>149</v>
      </c>
      <c r="GD4" s="60">
        <f t="shared" ref="GD4:HW4" si="6">SUM(GD8, GD12, GD18, GD25)</f>
        <v>3290000</v>
      </c>
      <c r="GE4" s="60">
        <f t="shared" si="6"/>
        <v>0</v>
      </c>
      <c r="GF4" s="60">
        <f t="shared" si="6"/>
        <v>0</v>
      </c>
      <c r="GG4" s="60">
        <f t="shared" si="6"/>
        <v>214119291</v>
      </c>
      <c r="GH4" s="60">
        <f t="shared" si="6"/>
        <v>619015366</v>
      </c>
      <c r="GI4" s="60">
        <f t="shared" si="6"/>
        <v>0</v>
      </c>
      <c r="GJ4" s="60">
        <f t="shared" si="6"/>
        <v>12561868</v>
      </c>
      <c r="GK4" s="60">
        <f t="shared" si="6"/>
        <v>0</v>
      </c>
      <c r="GL4" s="60">
        <f t="shared" si="6"/>
        <v>270428072</v>
      </c>
      <c r="GM4" s="60">
        <f t="shared" si="6"/>
        <v>0</v>
      </c>
      <c r="GN4" s="60">
        <f t="shared" si="6"/>
        <v>32109940</v>
      </c>
      <c r="GO4" s="60">
        <f t="shared" si="6"/>
        <v>30821073</v>
      </c>
      <c r="GP4" s="60">
        <f t="shared" si="6"/>
        <v>0</v>
      </c>
      <c r="GQ4" s="60">
        <f t="shared" si="6"/>
        <v>3180927160</v>
      </c>
      <c r="GR4" s="60">
        <f t="shared" si="6"/>
        <v>385055000</v>
      </c>
      <c r="GS4" s="60">
        <f t="shared" si="6"/>
        <v>31054734</v>
      </c>
      <c r="GT4" s="60">
        <f t="shared" si="6"/>
        <v>148306175</v>
      </c>
      <c r="GU4" s="60">
        <f t="shared" si="6"/>
        <v>1255680</v>
      </c>
      <c r="GV4" s="60">
        <f t="shared" si="6"/>
        <v>169262300</v>
      </c>
      <c r="GW4" s="60">
        <f t="shared" si="6"/>
        <v>1153956994</v>
      </c>
      <c r="GX4" s="60">
        <f t="shared" si="6"/>
        <v>435814264</v>
      </c>
      <c r="GY4" s="60">
        <f t="shared" si="6"/>
        <v>41788684</v>
      </c>
      <c r="GZ4" s="60">
        <f t="shared" si="6"/>
        <v>162049</v>
      </c>
      <c r="HA4" s="60">
        <f t="shared" si="6"/>
        <v>171011057</v>
      </c>
      <c r="HB4" s="60">
        <f t="shared" si="6"/>
        <v>107802231</v>
      </c>
      <c r="HC4" s="60">
        <f t="shared" si="6"/>
        <v>1467706846</v>
      </c>
      <c r="HD4" s="60">
        <f t="shared" si="6"/>
        <v>32066000</v>
      </c>
      <c r="HE4" s="60">
        <f t="shared" si="6"/>
        <v>540273059</v>
      </c>
      <c r="HF4" s="60">
        <f t="shared" si="6"/>
        <v>6640980</v>
      </c>
      <c r="HG4" s="60">
        <f t="shared" si="6"/>
        <v>1275754492</v>
      </c>
      <c r="HH4" s="60">
        <f t="shared" si="6"/>
        <v>55621661</v>
      </c>
      <c r="HI4" s="60">
        <f t="shared" si="6"/>
        <v>0</v>
      </c>
      <c r="HJ4" s="60">
        <f t="shared" si="6"/>
        <v>9013992</v>
      </c>
      <c r="HK4" s="60">
        <f t="shared" si="6"/>
        <v>185205003</v>
      </c>
      <c r="HL4" s="60">
        <f t="shared" si="6"/>
        <v>852404683</v>
      </c>
      <c r="HM4" s="60">
        <f t="shared" si="6"/>
        <v>642308876</v>
      </c>
      <c r="HN4" s="60">
        <f t="shared" si="6"/>
        <v>89454640</v>
      </c>
      <c r="HO4" s="60">
        <f t="shared" si="6"/>
        <v>361507615</v>
      </c>
      <c r="HP4" s="60">
        <f t="shared" si="6"/>
        <v>233415623</v>
      </c>
      <c r="HQ4" s="60">
        <f t="shared" si="6"/>
        <v>402365658.5</v>
      </c>
      <c r="HR4" s="60">
        <f t="shared" si="6"/>
        <v>10734240</v>
      </c>
      <c r="HS4" s="60">
        <f t="shared" si="6"/>
        <v>218027715.25</v>
      </c>
      <c r="HT4" s="60">
        <f t="shared" si="6"/>
        <v>42739206</v>
      </c>
      <c r="HU4" s="60">
        <f t="shared" si="6"/>
        <v>33766500</v>
      </c>
      <c r="HV4" s="60">
        <f t="shared" si="6"/>
        <v>38557080</v>
      </c>
      <c r="HW4" s="60">
        <f t="shared" si="6"/>
        <v>20045130</v>
      </c>
      <c r="HX4" s="60" t="s">
        <v>110</v>
      </c>
      <c r="HY4" s="60">
        <f>SUM(HY8, HY12, HY18, HY25)</f>
        <v>24679478</v>
      </c>
      <c r="HZ4" s="60" t="s">
        <v>188</v>
      </c>
      <c r="IA4" s="60">
        <f>SUM(IA8, IA12,IA18, IA25)</f>
        <v>22560211</v>
      </c>
      <c r="IB4" s="60">
        <f>SUM(IB8, IB12, IB18, IB25)</f>
        <v>82200351</v>
      </c>
      <c r="IC4" s="60">
        <f>SUM(IC8, IC12, IC18, IC25)</f>
        <v>322544034</v>
      </c>
      <c r="ID4" s="60">
        <f>SUM(ID8, ID12, ID18, ID25)</f>
        <v>50957000</v>
      </c>
      <c r="IE4" s="60">
        <f>SUM(IE8, IE12, IE18, IE25)</f>
        <v>37625140</v>
      </c>
      <c r="IF4" s="60" t="s">
        <v>110</v>
      </c>
      <c r="IG4" s="60">
        <f t="shared" ref="IG4:IU4" si="7">SUM(IG8, IG12, IG18, IG25)</f>
        <v>31155835</v>
      </c>
      <c r="IH4" s="60">
        <f t="shared" si="7"/>
        <v>14703478</v>
      </c>
      <c r="II4" s="60">
        <f t="shared" si="7"/>
        <v>961515302</v>
      </c>
      <c r="IJ4" s="60">
        <f t="shared" si="7"/>
        <v>37570286</v>
      </c>
      <c r="IK4" s="60">
        <f t="shared" si="7"/>
        <v>145065454</v>
      </c>
      <c r="IL4" s="60">
        <f t="shared" si="7"/>
        <v>104802200</v>
      </c>
      <c r="IM4" s="60">
        <f t="shared" si="7"/>
        <v>21768240</v>
      </c>
      <c r="IN4" s="60">
        <f t="shared" si="7"/>
        <v>316479966</v>
      </c>
      <c r="IO4" s="60">
        <f t="shared" si="7"/>
        <v>23817678</v>
      </c>
      <c r="IP4" s="60">
        <f t="shared" si="7"/>
        <v>57489943</v>
      </c>
      <c r="IQ4" s="60">
        <f t="shared" si="7"/>
        <v>139243235</v>
      </c>
      <c r="IR4" s="60">
        <f t="shared" si="7"/>
        <v>67844348</v>
      </c>
      <c r="IS4" s="60">
        <f t="shared" si="7"/>
        <v>37148385</v>
      </c>
      <c r="IT4" s="60">
        <f t="shared" si="7"/>
        <v>993160338</v>
      </c>
      <c r="IU4" s="60">
        <f t="shared" si="7"/>
        <v>134222619</v>
      </c>
      <c r="IV4" s="60" t="s">
        <v>149</v>
      </c>
      <c r="IW4" s="60" t="s">
        <v>210</v>
      </c>
      <c r="IX4" s="60">
        <f>SUM(IX8, IX12, IX18, IX25)</f>
        <v>36714287</v>
      </c>
      <c r="IY4" s="60" t="s">
        <v>188</v>
      </c>
      <c r="IZ4" s="60">
        <f t="shared" ref="IZ4:JE4" si="8">SUM(IZ8, IZ12, IZ18, IZ25)</f>
        <v>82054453</v>
      </c>
      <c r="JA4" s="60">
        <f t="shared" si="8"/>
        <v>23888062</v>
      </c>
      <c r="JB4" s="60">
        <f t="shared" si="8"/>
        <v>103003193</v>
      </c>
      <c r="JC4" s="60">
        <f t="shared" si="8"/>
        <v>6172160</v>
      </c>
      <c r="JD4" s="60">
        <f t="shared" si="8"/>
        <v>79947818</v>
      </c>
      <c r="JE4" s="60">
        <f t="shared" si="8"/>
        <v>3263339</v>
      </c>
      <c r="JF4" s="60" t="s">
        <v>188</v>
      </c>
      <c r="JG4" s="60">
        <f>SUM(JG8, JG12, JG18, JG25)</f>
        <v>24109986</v>
      </c>
      <c r="JH4" s="60">
        <f>SUM(JH8, JH12, JH18, JH25)</f>
        <v>17811221</v>
      </c>
      <c r="JI4" s="60">
        <f>SUM(JI8, JI12, JI18, JI25)</f>
        <v>31350574</v>
      </c>
      <c r="JJ4" s="60" t="s">
        <v>149</v>
      </c>
      <c r="JK4" s="60">
        <f t="shared" ref="JK4:JP4" si="9">SUM(JK8, JK12, JK18, JK25)</f>
        <v>229132866</v>
      </c>
      <c r="JL4" s="60">
        <f t="shared" si="9"/>
        <v>109681014</v>
      </c>
      <c r="JM4" s="60">
        <f t="shared" si="9"/>
        <v>43967000</v>
      </c>
      <c r="JN4" s="60">
        <f t="shared" si="9"/>
        <v>0</v>
      </c>
      <c r="JO4" s="60">
        <f t="shared" si="9"/>
        <v>648858023</v>
      </c>
      <c r="JP4" s="60">
        <f t="shared" si="9"/>
        <v>54873859</v>
      </c>
      <c r="JQ4" s="60" t="s">
        <v>110</v>
      </c>
      <c r="JR4" s="60">
        <f t="shared" ref="JR4:KE4" si="10">SUM(JR8, JR12, JR18, JR25)</f>
        <v>7859337</v>
      </c>
      <c r="JS4" s="60">
        <f t="shared" si="10"/>
        <v>8787750</v>
      </c>
      <c r="JT4" s="60">
        <f t="shared" si="10"/>
        <v>67488848</v>
      </c>
      <c r="JU4" s="60">
        <f t="shared" si="10"/>
        <v>5243742</v>
      </c>
      <c r="JV4" s="60">
        <f t="shared" si="10"/>
        <v>1504000</v>
      </c>
      <c r="JW4" s="60">
        <f t="shared" si="10"/>
        <v>0</v>
      </c>
      <c r="JX4" s="60">
        <f t="shared" si="10"/>
        <v>51905749</v>
      </c>
      <c r="JY4" s="60">
        <f t="shared" si="10"/>
        <v>1212649</v>
      </c>
      <c r="JZ4" s="60">
        <f t="shared" si="10"/>
        <v>14947380</v>
      </c>
      <c r="KA4" s="60">
        <f t="shared" si="10"/>
        <v>17256901</v>
      </c>
      <c r="KB4" s="60">
        <f t="shared" si="10"/>
        <v>155202585</v>
      </c>
      <c r="KC4" s="60">
        <f t="shared" si="10"/>
        <v>16822480</v>
      </c>
      <c r="KD4" s="60">
        <f t="shared" si="10"/>
        <v>11000000</v>
      </c>
      <c r="KE4" s="60">
        <f t="shared" si="10"/>
        <v>23600370</v>
      </c>
    </row>
    <row r="5" spans="1:291" ht="17.25" customHeight="1">
      <c r="A5" s="108"/>
      <c r="B5" s="61" t="s">
        <v>111</v>
      </c>
      <c r="C5" s="64" t="s">
        <v>197</v>
      </c>
      <c r="D5" s="60">
        <v>2</v>
      </c>
      <c r="E5" s="60">
        <v>2</v>
      </c>
      <c r="F5" s="60">
        <v>2</v>
      </c>
      <c r="G5" s="60">
        <v>2</v>
      </c>
      <c r="H5" s="60" t="s">
        <v>148</v>
      </c>
      <c r="I5" s="60">
        <v>2</v>
      </c>
      <c r="J5" s="60">
        <v>2</v>
      </c>
      <c r="K5" s="60" t="s">
        <v>110</v>
      </c>
      <c r="L5" s="60">
        <v>2</v>
      </c>
      <c r="M5" s="60" t="s">
        <v>110</v>
      </c>
      <c r="N5" s="60" t="s">
        <v>110</v>
      </c>
      <c r="O5" s="60">
        <v>2</v>
      </c>
      <c r="P5" s="60">
        <v>2</v>
      </c>
      <c r="Q5" s="60">
        <v>2</v>
      </c>
      <c r="R5" s="60">
        <v>2</v>
      </c>
      <c r="S5" s="60">
        <v>1</v>
      </c>
      <c r="T5" s="60">
        <v>2</v>
      </c>
      <c r="U5" s="60" t="s">
        <v>110</v>
      </c>
      <c r="V5" s="60" t="s">
        <v>110</v>
      </c>
      <c r="W5" s="60" t="s">
        <v>110</v>
      </c>
      <c r="X5" s="60">
        <v>2</v>
      </c>
      <c r="Y5" s="60">
        <v>2</v>
      </c>
      <c r="Z5" s="60">
        <v>2</v>
      </c>
      <c r="AA5" s="60">
        <v>2</v>
      </c>
      <c r="AB5" s="60">
        <v>2</v>
      </c>
      <c r="AC5" s="60">
        <v>2</v>
      </c>
      <c r="AD5" s="60">
        <v>2</v>
      </c>
      <c r="AE5" s="60">
        <v>2</v>
      </c>
      <c r="AF5" s="60">
        <v>2</v>
      </c>
      <c r="AG5" s="60" t="s">
        <v>110</v>
      </c>
      <c r="AH5" s="60">
        <v>2</v>
      </c>
      <c r="AI5" s="60">
        <v>2</v>
      </c>
      <c r="AJ5" s="60">
        <v>2</v>
      </c>
      <c r="AK5" s="60">
        <v>2</v>
      </c>
      <c r="AL5" s="60">
        <v>2</v>
      </c>
      <c r="AM5" s="60">
        <v>2</v>
      </c>
      <c r="AN5" s="60" t="s">
        <v>128</v>
      </c>
      <c r="AO5" s="60">
        <v>2</v>
      </c>
      <c r="AP5" s="60">
        <v>2</v>
      </c>
      <c r="AQ5" s="60">
        <v>2</v>
      </c>
      <c r="AR5" s="60" t="s">
        <v>110</v>
      </c>
      <c r="AS5" s="60">
        <v>2</v>
      </c>
      <c r="AT5" s="60">
        <v>2</v>
      </c>
      <c r="AU5" s="60" t="s">
        <v>110</v>
      </c>
      <c r="AV5" s="60">
        <v>2</v>
      </c>
      <c r="AW5" s="60">
        <v>2</v>
      </c>
      <c r="AX5" s="60">
        <v>2</v>
      </c>
      <c r="AY5" s="60" t="s">
        <v>128</v>
      </c>
      <c r="AZ5" s="60">
        <v>2</v>
      </c>
      <c r="BA5" s="60">
        <v>2</v>
      </c>
      <c r="BB5" s="60">
        <v>2</v>
      </c>
      <c r="BC5" s="60">
        <v>2</v>
      </c>
      <c r="BD5" s="60" t="s">
        <v>128</v>
      </c>
      <c r="BE5" s="60" t="s">
        <v>148</v>
      </c>
      <c r="BF5" s="60">
        <v>1</v>
      </c>
      <c r="BG5" s="60" t="s">
        <v>110</v>
      </c>
      <c r="BH5" s="60">
        <v>2</v>
      </c>
      <c r="BI5" s="60">
        <v>2</v>
      </c>
      <c r="BJ5" s="60">
        <v>2</v>
      </c>
      <c r="BK5" s="60">
        <v>2</v>
      </c>
      <c r="BL5" s="60">
        <v>2</v>
      </c>
      <c r="BM5" s="60">
        <v>1</v>
      </c>
      <c r="BN5" s="60">
        <v>2</v>
      </c>
      <c r="BO5" s="60">
        <v>2</v>
      </c>
      <c r="BP5" s="60">
        <v>2</v>
      </c>
      <c r="BQ5" s="60" t="s">
        <v>110</v>
      </c>
      <c r="BR5" s="60" t="s">
        <v>128</v>
      </c>
      <c r="BS5" s="60">
        <v>1</v>
      </c>
      <c r="BT5" s="60">
        <v>2</v>
      </c>
      <c r="BU5" s="60" t="s">
        <v>148</v>
      </c>
      <c r="BV5" s="60">
        <v>2</v>
      </c>
      <c r="BW5" s="60">
        <v>2</v>
      </c>
      <c r="BX5" s="60">
        <v>2</v>
      </c>
      <c r="BY5" s="60">
        <v>2</v>
      </c>
      <c r="BZ5" s="60">
        <v>2</v>
      </c>
      <c r="CA5" s="60">
        <v>2</v>
      </c>
      <c r="CB5" s="60">
        <v>2</v>
      </c>
      <c r="CC5" s="60">
        <v>1</v>
      </c>
      <c r="CD5" s="60">
        <v>2</v>
      </c>
      <c r="CE5" s="60">
        <v>2</v>
      </c>
      <c r="CF5" s="60">
        <v>2</v>
      </c>
      <c r="CG5" s="60">
        <v>2</v>
      </c>
      <c r="CH5" s="60">
        <v>2</v>
      </c>
      <c r="CI5" s="60">
        <v>1</v>
      </c>
      <c r="CJ5" s="60" t="s">
        <v>148</v>
      </c>
      <c r="CK5" s="60">
        <v>2</v>
      </c>
      <c r="CL5" s="60">
        <v>2</v>
      </c>
      <c r="CM5" s="60">
        <v>2</v>
      </c>
      <c r="CN5" s="60">
        <v>2</v>
      </c>
      <c r="CO5" s="60">
        <v>2</v>
      </c>
      <c r="CP5" s="60">
        <v>2</v>
      </c>
      <c r="CQ5" s="60">
        <v>2</v>
      </c>
      <c r="CR5" s="60" t="s">
        <v>110</v>
      </c>
      <c r="CS5" s="60">
        <v>2</v>
      </c>
      <c r="CT5" s="60" t="s">
        <v>110</v>
      </c>
      <c r="CU5" s="60">
        <v>2</v>
      </c>
      <c r="CV5" s="60">
        <v>2</v>
      </c>
      <c r="CW5" s="60">
        <v>2</v>
      </c>
      <c r="CX5" s="60">
        <v>1</v>
      </c>
      <c r="CY5" s="60">
        <v>2</v>
      </c>
      <c r="CZ5" s="60" t="s">
        <v>110</v>
      </c>
      <c r="DA5" s="60">
        <v>2</v>
      </c>
      <c r="DB5" s="60">
        <v>2</v>
      </c>
      <c r="DC5" s="60">
        <v>2</v>
      </c>
      <c r="DD5" s="60">
        <v>2</v>
      </c>
      <c r="DE5" s="60">
        <v>2</v>
      </c>
      <c r="DF5" s="60">
        <v>2</v>
      </c>
      <c r="DG5" s="60">
        <v>2</v>
      </c>
      <c r="DH5" s="60">
        <v>1</v>
      </c>
      <c r="DI5" s="60">
        <v>2</v>
      </c>
      <c r="DJ5" s="60">
        <v>2</v>
      </c>
      <c r="DK5" s="60">
        <v>2</v>
      </c>
      <c r="DL5" s="60">
        <v>2</v>
      </c>
      <c r="DM5" s="60">
        <v>2</v>
      </c>
      <c r="DN5" s="60">
        <v>2</v>
      </c>
      <c r="DO5" s="60">
        <v>2</v>
      </c>
      <c r="DP5" s="60">
        <v>2</v>
      </c>
      <c r="DQ5" s="60">
        <v>2</v>
      </c>
      <c r="DR5" s="60">
        <v>2</v>
      </c>
      <c r="DS5" s="60">
        <v>2</v>
      </c>
      <c r="DT5" s="60">
        <v>2</v>
      </c>
      <c r="DU5" s="60">
        <v>2</v>
      </c>
      <c r="DV5" s="60">
        <v>2</v>
      </c>
      <c r="DW5" s="60">
        <v>2</v>
      </c>
      <c r="DX5" s="60">
        <v>1</v>
      </c>
      <c r="DY5" s="60">
        <v>1</v>
      </c>
      <c r="DZ5" s="60">
        <v>2</v>
      </c>
      <c r="EA5" s="60">
        <v>2</v>
      </c>
      <c r="EB5" s="60">
        <v>2</v>
      </c>
      <c r="EC5" s="60">
        <v>1</v>
      </c>
      <c r="ED5" s="60">
        <v>2</v>
      </c>
      <c r="EE5" s="60">
        <v>2</v>
      </c>
      <c r="EF5" s="60">
        <v>2</v>
      </c>
      <c r="EG5" s="60">
        <v>2</v>
      </c>
      <c r="EH5" s="60">
        <v>2</v>
      </c>
      <c r="EI5" s="60">
        <v>2</v>
      </c>
      <c r="EJ5" s="60">
        <v>2</v>
      </c>
      <c r="EK5" s="60">
        <v>2</v>
      </c>
      <c r="EL5" s="60">
        <v>1</v>
      </c>
      <c r="EM5" s="60">
        <v>2</v>
      </c>
      <c r="EN5" s="60">
        <v>2</v>
      </c>
      <c r="EO5" s="60">
        <v>2</v>
      </c>
      <c r="EP5" s="60">
        <v>2</v>
      </c>
      <c r="EQ5" s="60">
        <v>2</v>
      </c>
      <c r="ER5" s="60">
        <v>2</v>
      </c>
      <c r="ES5" s="60">
        <v>2</v>
      </c>
      <c r="ET5" s="60">
        <v>2</v>
      </c>
      <c r="EU5" s="60">
        <v>2</v>
      </c>
      <c r="EV5" s="60">
        <v>2</v>
      </c>
      <c r="EW5" s="60">
        <v>2</v>
      </c>
      <c r="EX5" s="60">
        <v>2</v>
      </c>
      <c r="EY5" s="60">
        <v>2</v>
      </c>
      <c r="EZ5" s="60">
        <v>2</v>
      </c>
      <c r="FA5" s="60">
        <v>2</v>
      </c>
      <c r="FB5" s="60" t="s">
        <v>148</v>
      </c>
      <c r="FC5" s="60">
        <v>2</v>
      </c>
      <c r="FD5" s="60">
        <v>2</v>
      </c>
      <c r="FE5" s="60">
        <v>2</v>
      </c>
      <c r="FF5" s="60">
        <v>2</v>
      </c>
      <c r="FG5" s="60">
        <v>2</v>
      </c>
      <c r="FH5" s="60" t="s">
        <v>110</v>
      </c>
      <c r="FI5" s="60">
        <v>2</v>
      </c>
      <c r="FJ5" s="60" t="s">
        <v>110</v>
      </c>
      <c r="FK5" s="60">
        <v>2</v>
      </c>
      <c r="FL5" s="60">
        <v>2</v>
      </c>
      <c r="FM5" s="60" t="s">
        <v>148</v>
      </c>
      <c r="FN5" s="60">
        <v>2</v>
      </c>
      <c r="FO5" s="60">
        <v>2</v>
      </c>
      <c r="FP5" s="60" t="s">
        <v>110</v>
      </c>
      <c r="FQ5" s="60">
        <v>2</v>
      </c>
      <c r="FR5" s="60">
        <v>2</v>
      </c>
      <c r="FS5" s="60">
        <v>2</v>
      </c>
      <c r="FT5" s="60" t="s">
        <v>148</v>
      </c>
      <c r="FU5" s="60">
        <v>1</v>
      </c>
      <c r="FV5" s="60">
        <v>1</v>
      </c>
      <c r="FW5" s="60">
        <v>2</v>
      </c>
      <c r="FX5" s="60">
        <v>2</v>
      </c>
      <c r="FY5" s="60">
        <v>2</v>
      </c>
      <c r="FZ5" s="60">
        <v>2</v>
      </c>
      <c r="GA5" s="60" t="s">
        <v>128</v>
      </c>
      <c r="GB5" s="60">
        <v>2</v>
      </c>
      <c r="GC5" s="60">
        <v>2</v>
      </c>
      <c r="GD5" s="60">
        <v>2</v>
      </c>
      <c r="GE5" s="60" t="s">
        <v>110</v>
      </c>
      <c r="GF5" s="60" t="s">
        <v>110</v>
      </c>
      <c r="GG5" s="60">
        <v>2</v>
      </c>
      <c r="GH5" s="60">
        <v>1</v>
      </c>
      <c r="GI5" s="60" t="s">
        <v>110</v>
      </c>
      <c r="GJ5" s="60">
        <v>2</v>
      </c>
      <c r="GK5" s="60" t="s">
        <v>110</v>
      </c>
      <c r="GL5" s="60">
        <v>2</v>
      </c>
      <c r="GM5" s="60" t="s">
        <v>110</v>
      </c>
      <c r="GN5" s="60">
        <v>2</v>
      </c>
      <c r="GO5" s="60">
        <v>2</v>
      </c>
      <c r="GP5" s="60"/>
      <c r="GQ5" s="60">
        <v>2</v>
      </c>
      <c r="GR5" s="60">
        <v>2</v>
      </c>
      <c r="GS5" s="60">
        <v>2</v>
      </c>
      <c r="GT5" s="60">
        <v>2</v>
      </c>
      <c r="GU5" s="60">
        <v>2</v>
      </c>
      <c r="GV5" s="60">
        <v>2</v>
      </c>
      <c r="GW5" s="60">
        <v>2</v>
      </c>
      <c r="GX5" s="60">
        <v>2</v>
      </c>
      <c r="GY5" s="60">
        <v>2</v>
      </c>
      <c r="GZ5" s="60">
        <v>1</v>
      </c>
      <c r="HA5" s="60">
        <v>2</v>
      </c>
      <c r="HB5" s="60">
        <v>2</v>
      </c>
      <c r="HC5" s="60">
        <v>2</v>
      </c>
      <c r="HD5" s="60">
        <v>2</v>
      </c>
      <c r="HE5" s="60">
        <v>2</v>
      </c>
      <c r="HF5" s="60">
        <v>2</v>
      </c>
      <c r="HG5" s="60">
        <v>2</v>
      </c>
      <c r="HH5" s="60">
        <v>2</v>
      </c>
      <c r="HI5" s="60"/>
      <c r="HJ5" s="60">
        <v>2</v>
      </c>
      <c r="HK5" s="60">
        <v>2</v>
      </c>
      <c r="HL5" s="60">
        <v>2</v>
      </c>
      <c r="HM5" s="60">
        <v>2</v>
      </c>
      <c r="HN5" s="60">
        <v>2</v>
      </c>
      <c r="HO5" s="60">
        <v>2</v>
      </c>
      <c r="HP5" s="60">
        <v>2</v>
      </c>
      <c r="HQ5" s="60">
        <v>2</v>
      </c>
      <c r="HR5" s="60">
        <v>1</v>
      </c>
      <c r="HS5" s="60">
        <v>1</v>
      </c>
      <c r="HT5" s="60">
        <v>1</v>
      </c>
      <c r="HU5" s="60">
        <v>2</v>
      </c>
      <c r="HV5" s="60">
        <v>1</v>
      </c>
      <c r="HW5" s="60">
        <v>1</v>
      </c>
      <c r="HX5" s="60" t="s">
        <v>110</v>
      </c>
      <c r="HY5" s="60">
        <v>1</v>
      </c>
      <c r="HZ5" s="60" t="s">
        <v>188</v>
      </c>
      <c r="IA5" s="60">
        <v>1</v>
      </c>
      <c r="IB5" s="60">
        <v>1</v>
      </c>
      <c r="IC5" s="60">
        <v>1</v>
      </c>
      <c r="ID5" s="60">
        <v>1</v>
      </c>
      <c r="IE5" s="60">
        <v>1</v>
      </c>
      <c r="IF5" s="60" t="s">
        <v>110</v>
      </c>
      <c r="IG5" s="60">
        <v>2</v>
      </c>
      <c r="IH5" s="60">
        <v>1</v>
      </c>
      <c r="II5" s="60">
        <v>1</v>
      </c>
      <c r="IJ5" s="60">
        <v>1</v>
      </c>
      <c r="IK5" s="60">
        <v>1</v>
      </c>
      <c r="IL5" s="60">
        <v>1</v>
      </c>
      <c r="IM5" s="60">
        <v>1</v>
      </c>
      <c r="IN5" s="60">
        <v>2</v>
      </c>
      <c r="IO5" s="60">
        <v>1</v>
      </c>
      <c r="IP5" s="60">
        <v>1</v>
      </c>
      <c r="IQ5" s="60">
        <v>2</v>
      </c>
      <c r="IR5" s="60">
        <v>2</v>
      </c>
      <c r="IS5" s="60">
        <v>1</v>
      </c>
      <c r="IT5" s="60">
        <v>1</v>
      </c>
      <c r="IU5" s="60">
        <v>1</v>
      </c>
      <c r="IV5" s="60">
        <v>2</v>
      </c>
      <c r="IW5" s="60">
        <v>2</v>
      </c>
      <c r="IX5" s="60">
        <v>2</v>
      </c>
      <c r="IY5" s="60" t="s">
        <v>188</v>
      </c>
      <c r="IZ5" s="60">
        <v>2</v>
      </c>
      <c r="JA5" s="60">
        <v>1</v>
      </c>
      <c r="JB5" s="60">
        <v>1</v>
      </c>
      <c r="JC5" s="60">
        <v>2</v>
      </c>
      <c r="JD5" s="60">
        <v>1</v>
      </c>
      <c r="JE5" s="60">
        <v>1</v>
      </c>
      <c r="JF5" s="60" t="s">
        <v>188</v>
      </c>
      <c r="JG5" s="60">
        <v>1</v>
      </c>
      <c r="JH5" s="60">
        <v>1</v>
      </c>
      <c r="JI5" s="60">
        <v>1</v>
      </c>
      <c r="JJ5" s="60">
        <v>2</v>
      </c>
      <c r="JK5" s="60">
        <v>1</v>
      </c>
      <c r="JL5" s="60">
        <v>1</v>
      </c>
      <c r="JM5" s="60">
        <v>2</v>
      </c>
      <c r="JN5" s="60">
        <v>1</v>
      </c>
      <c r="JO5" s="60">
        <v>1</v>
      </c>
      <c r="JP5" s="60">
        <v>1</v>
      </c>
      <c r="JQ5" s="60" t="s">
        <v>110</v>
      </c>
      <c r="JR5" s="60">
        <v>2</v>
      </c>
      <c r="JS5" s="60">
        <v>2</v>
      </c>
      <c r="JT5" s="60">
        <v>1</v>
      </c>
      <c r="JU5" s="60">
        <v>2</v>
      </c>
      <c r="JV5" s="60">
        <v>1</v>
      </c>
      <c r="JW5" s="60">
        <v>1</v>
      </c>
      <c r="JX5" s="60">
        <v>1</v>
      </c>
      <c r="JY5" s="60">
        <v>2</v>
      </c>
      <c r="JZ5" s="60">
        <v>1</v>
      </c>
      <c r="KA5" s="60">
        <v>1</v>
      </c>
      <c r="KB5" s="60">
        <v>2</v>
      </c>
      <c r="KC5" s="60">
        <v>1</v>
      </c>
      <c r="KD5" s="60">
        <v>2</v>
      </c>
      <c r="KE5" s="60">
        <v>1</v>
      </c>
    </row>
    <row r="6" spans="1:291" ht="17.25" customHeight="1">
      <c r="A6" s="108"/>
      <c r="B6" s="61" t="s">
        <v>113</v>
      </c>
      <c r="C6" s="65" t="s">
        <v>198</v>
      </c>
      <c r="D6" s="60"/>
      <c r="E6" s="60"/>
      <c r="F6" s="60"/>
      <c r="G6" s="60"/>
      <c r="H6" s="60" t="s">
        <v>148</v>
      </c>
      <c r="I6" s="60"/>
      <c r="J6" s="60"/>
      <c r="K6" s="60" t="s">
        <v>110</v>
      </c>
      <c r="L6" s="60"/>
      <c r="M6" s="60" t="s">
        <v>110</v>
      </c>
      <c r="N6" s="60" t="s">
        <v>110</v>
      </c>
      <c r="O6" s="60"/>
      <c r="P6" s="60"/>
      <c r="Q6" s="60"/>
      <c r="R6" s="60"/>
      <c r="S6" s="60"/>
      <c r="T6" s="60"/>
      <c r="U6" s="60" t="s">
        <v>110</v>
      </c>
      <c r="V6" s="60" t="s">
        <v>110</v>
      </c>
      <c r="W6" s="60" t="s">
        <v>110</v>
      </c>
      <c r="X6" s="60"/>
      <c r="Y6" s="60"/>
      <c r="Z6" s="60"/>
      <c r="AA6" s="60"/>
      <c r="AB6" s="60"/>
      <c r="AC6" s="60"/>
      <c r="AD6" s="60"/>
      <c r="AE6" s="60"/>
      <c r="AF6" s="60"/>
      <c r="AG6" s="60" t="s">
        <v>110</v>
      </c>
      <c r="AH6" s="60"/>
      <c r="AI6" s="60"/>
      <c r="AJ6" s="60"/>
      <c r="AK6" s="60"/>
      <c r="AL6" s="60"/>
      <c r="AM6" s="60"/>
      <c r="AN6" s="60" t="s">
        <v>128</v>
      </c>
      <c r="AO6" s="60"/>
      <c r="AP6" s="60"/>
      <c r="AQ6" s="60"/>
      <c r="AR6" s="60" t="s">
        <v>110</v>
      </c>
      <c r="AS6" s="60"/>
      <c r="AT6" s="60"/>
      <c r="AU6" s="60" t="s">
        <v>110</v>
      </c>
      <c r="AV6" s="60"/>
      <c r="AW6" s="60"/>
      <c r="AX6" s="60"/>
      <c r="AY6" s="60" t="s">
        <v>128</v>
      </c>
      <c r="AZ6" s="60"/>
      <c r="BA6" s="60"/>
      <c r="BB6" s="60"/>
      <c r="BC6" s="60"/>
      <c r="BD6" s="60" t="s">
        <v>128</v>
      </c>
      <c r="BE6" s="60" t="s">
        <v>148</v>
      </c>
      <c r="BF6" s="60"/>
      <c r="BG6" s="60" t="s">
        <v>110</v>
      </c>
      <c r="BH6" s="60"/>
      <c r="BI6" s="60"/>
      <c r="BJ6" s="60"/>
      <c r="BK6" s="60"/>
      <c r="BL6" s="60"/>
      <c r="BM6" s="60"/>
      <c r="BN6" s="60"/>
      <c r="BO6" s="60"/>
      <c r="BP6" s="60"/>
      <c r="BQ6" s="60" t="s">
        <v>110</v>
      </c>
      <c r="BR6" s="60" t="s">
        <v>128</v>
      </c>
      <c r="BS6" s="60"/>
      <c r="BT6" s="60"/>
      <c r="BU6" s="60" t="s">
        <v>148</v>
      </c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 t="s">
        <v>148</v>
      </c>
      <c r="CK6" s="60"/>
      <c r="CL6" s="60"/>
      <c r="CM6" s="60"/>
      <c r="CN6" s="60"/>
      <c r="CO6" s="60"/>
      <c r="CP6" s="60"/>
      <c r="CQ6" s="60"/>
      <c r="CR6" s="60" t="s">
        <v>110</v>
      </c>
      <c r="CS6" s="60"/>
      <c r="CT6" s="60" t="s">
        <v>110</v>
      </c>
      <c r="CU6" s="60"/>
      <c r="CV6" s="60"/>
      <c r="CW6" s="60"/>
      <c r="CX6" s="60"/>
      <c r="CY6" s="60"/>
      <c r="CZ6" s="60" t="s">
        <v>110</v>
      </c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 t="s">
        <v>148</v>
      </c>
      <c r="FC6" s="60"/>
      <c r="FD6" s="60"/>
      <c r="FE6" s="60"/>
      <c r="FF6" s="60"/>
      <c r="FG6" s="60"/>
      <c r="FH6" s="60" t="s">
        <v>110</v>
      </c>
      <c r="FI6" s="60"/>
      <c r="FJ6" s="60" t="s">
        <v>110</v>
      </c>
      <c r="FK6" s="60"/>
      <c r="FL6" s="60"/>
      <c r="FM6" s="60" t="s">
        <v>148</v>
      </c>
      <c r="FN6" s="60"/>
      <c r="FO6" s="60"/>
      <c r="FP6" s="60" t="s">
        <v>110</v>
      </c>
      <c r="FQ6" s="60"/>
      <c r="FR6" s="60"/>
      <c r="FS6" s="60"/>
      <c r="FT6" s="60" t="s">
        <v>148</v>
      </c>
      <c r="FU6" s="60"/>
      <c r="FV6" s="60"/>
      <c r="FW6" s="60"/>
      <c r="FX6" s="60"/>
      <c r="FY6" s="60"/>
      <c r="FZ6" s="60"/>
      <c r="GA6" s="60" t="s">
        <v>128</v>
      </c>
      <c r="GB6" s="60"/>
      <c r="GC6" s="60"/>
      <c r="GD6" s="60"/>
      <c r="GE6" s="60" t="s">
        <v>110</v>
      </c>
      <c r="GF6" s="60" t="s">
        <v>110</v>
      </c>
      <c r="GG6" s="60"/>
      <c r="GH6" s="60"/>
      <c r="GI6" s="60" t="s">
        <v>110</v>
      </c>
      <c r="GJ6" s="60"/>
      <c r="GK6" s="60" t="s">
        <v>110</v>
      </c>
      <c r="GL6" s="60"/>
      <c r="GM6" s="60" t="s">
        <v>110</v>
      </c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 t="s">
        <v>235</v>
      </c>
      <c r="HS6" s="60" t="s">
        <v>235</v>
      </c>
      <c r="HT6" s="60" t="s">
        <v>235</v>
      </c>
      <c r="HU6" s="60"/>
      <c r="HV6" s="60" t="s">
        <v>235</v>
      </c>
      <c r="HW6" s="60" t="s">
        <v>235</v>
      </c>
      <c r="HX6" s="60" t="s">
        <v>110</v>
      </c>
      <c r="HY6" s="60" t="s">
        <v>235</v>
      </c>
      <c r="HZ6" s="60" t="s">
        <v>188</v>
      </c>
      <c r="IA6" s="60" t="s">
        <v>235</v>
      </c>
      <c r="IB6" s="60" t="s">
        <v>235</v>
      </c>
      <c r="IC6" s="60" t="s">
        <v>235</v>
      </c>
      <c r="ID6" s="60" t="s">
        <v>235</v>
      </c>
      <c r="IE6" s="60" t="s">
        <v>235</v>
      </c>
      <c r="IF6" s="60" t="s">
        <v>110</v>
      </c>
      <c r="IG6" s="60"/>
      <c r="IH6" s="60" t="s">
        <v>235</v>
      </c>
      <c r="II6" s="60" t="s">
        <v>235</v>
      </c>
      <c r="IJ6" s="60" t="s">
        <v>235</v>
      </c>
      <c r="IK6" s="60" t="s">
        <v>235</v>
      </c>
      <c r="IL6" s="60" t="s">
        <v>235</v>
      </c>
      <c r="IM6" s="60" t="s">
        <v>235</v>
      </c>
      <c r="IN6" s="60"/>
      <c r="IO6" s="60" t="s">
        <v>235</v>
      </c>
      <c r="IP6" s="60" t="s">
        <v>235</v>
      </c>
      <c r="IQ6" s="60"/>
      <c r="IR6" s="60"/>
      <c r="IS6" s="60" t="s">
        <v>235</v>
      </c>
      <c r="IT6" s="60" t="s">
        <v>235</v>
      </c>
      <c r="IU6" s="60" t="s">
        <v>235</v>
      </c>
      <c r="IV6" s="60"/>
      <c r="IW6" s="60"/>
      <c r="IX6" s="60"/>
      <c r="IY6" s="60" t="s">
        <v>188</v>
      </c>
      <c r="IZ6" s="60"/>
      <c r="JA6" s="60" t="s">
        <v>235</v>
      </c>
      <c r="JB6" s="60" t="s">
        <v>235</v>
      </c>
      <c r="JC6" s="60"/>
      <c r="JD6" s="60" t="s">
        <v>235</v>
      </c>
      <c r="JE6" s="60" t="s">
        <v>235</v>
      </c>
      <c r="JF6" s="60" t="s">
        <v>188</v>
      </c>
      <c r="JG6" s="60" t="s">
        <v>235</v>
      </c>
      <c r="JH6" s="60" t="s">
        <v>235</v>
      </c>
      <c r="JI6" s="60" t="s">
        <v>235</v>
      </c>
      <c r="JJ6" s="60"/>
      <c r="JK6" s="60" t="s">
        <v>235</v>
      </c>
      <c r="JL6" s="60" t="s">
        <v>235</v>
      </c>
      <c r="JM6" s="60"/>
      <c r="JN6" s="60" t="s">
        <v>235</v>
      </c>
      <c r="JO6" s="60" t="s">
        <v>235</v>
      </c>
      <c r="JP6" s="60" t="s">
        <v>235</v>
      </c>
      <c r="JQ6" s="60" t="s">
        <v>110</v>
      </c>
      <c r="JR6" s="60"/>
      <c r="JS6" s="60"/>
      <c r="JT6" s="60" t="s">
        <v>235</v>
      </c>
      <c r="JU6" s="60"/>
      <c r="JV6" s="60" t="s">
        <v>235</v>
      </c>
      <c r="JW6" s="60" t="s">
        <v>235</v>
      </c>
      <c r="JX6" s="60" t="s">
        <v>235</v>
      </c>
      <c r="JY6" s="60"/>
      <c r="JZ6" s="60" t="s">
        <v>235</v>
      </c>
      <c r="KA6" s="60" t="s">
        <v>235</v>
      </c>
      <c r="KB6" s="60"/>
      <c r="KC6" s="60" t="s">
        <v>235</v>
      </c>
      <c r="KD6" s="60"/>
      <c r="KE6" s="60" t="s">
        <v>235</v>
      </c>
    </row>
    <row r="7" spans="1:291" ht="17.25" customHeight="1">
      <c r="A7" s="108"/>
      <c r="B7" s="61" t="s">
        <v>116</v>
      </c>
      <c r="C7" s="65" t="s">
        <v>199</v>
      </c>
      <c r="D7" s="60"/>
      <c r="E7" s="60"/>
      <c r="F7" s="60"/>
      <c r="G7" s="60"/>
      <c r="H7" s="60" t="s">
        <v>148</v>
      </c>
      <c r="I7" s="60"/>
      <c r="J7" s="60"/>
      <c r="K7" s="60" t="s">
        <v>110</v>
      </c>
      <c r="L7" s="60"/>
      <c r="M7" s="60" t="s">
        <v>110</v>
      </c>
      <c r="N7" s="60" t="s">
        <v>110</v>
      </c>
      <c r="O7" s="60"/>
      <c r="P7" s="60"/>
      <c r="Q7" s="60"/>
      <c r="R7" s="60"/>
      <c r="S7" s="60"/>
      <c r="T7" s="60"/>
      <c r="U7" s="60" t="s">
        <v>110</v>
      </c>
      <c r="V7" s="60" t="s">
        <v>110</v>
      </c>
      <c r="W7" s="60" t="s">
        <v>110</v>
      </c>
      <c r="X7" s="60"/>
      <c r="Y7" s="60"/>
      <c r="Z7" s="60"/>
      <c r="AA7" s="60"/>
      <c r="AB7" s="60"/>
      <c r="AC7" s="60"/>
      <c r="AD7" s="60"/>
      <c r="AE7" s="60"/>
      <c r="AF7" s="60"/>
      <c r="AG7" s="60" t="s">
        <v>110</v>
      </c>
      <c r="AH7" s="60"/>
      <c r="AI7" s="60"/>
      <c r="AJ7" s="60"/>
      <c r="AK7" s="60"/>
      <c r="AL7" s="60"/>
      <c r="AM7" s="60"/>
      <c r="AN7" s="60" t="s">
        <v>128</v>
      </c>
      <c r="AO7" s="60"/>
      <c r="AP7" s="60"/>
      <c r="AQ7" s="60"/>
      <c r="AR7" s="60" t="s">
        <v>110</v>
      </c>
      <c r="AS7" s="60"/>
      <c r="AT7" s="60"/>
      <c r="AU7" s="60" t="s">
        <v>110</v>
      </c>
      <c r="AV7" s="60"/>
      <c r="AW7" s="60"/>
      <c r="AX7" s="60"/>
      <c r="AY7" s="60" t="s">
        <v>128</v>
      </c>
      <c r="AZ7" s="60"/>
      <c r="BA7" s="60"/>
      <c r="BB7" s="60"/>
      <c r="BC7" s="60"/>
      <c r="BD7" s="60" t="s">
        <v>128</v>
      </c>
      <c r="BE7" s="60" t="s">
        <v>148</v>
      </c>
      <c r="BF7" s="60"/>
      <c r="BG7" s="60" t="s">
        <v>110</v>
      </c>
      <c r="BH7" s="60"/>
      <c r="BI7" s="60"/>
      <c r="BJ7" s="60"/>
      <c r="BK7" s="60"/>
      <c r="BL7" s="60"/>
      <c r="BM7" s="60"/>
      <c r="BN7" s="60"/>
      <c r="BO7" s="60"/>
      <c r="BP7" s="60"/>
      <c r="BQ7" s="60" t="s">
        <v>110</v>
      </c>
      <c r="BR7" s="60" t="s">
        <v>128</v>
      </c>
      <c r="BS7" s="60"/>
      <c r="BT7" s="60"/>
      <c r="BU7" s="60" t="s">
        <v>148</v>
      </c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 t="s">
        <v>148</v>
      </c>
      <c r="CK7" s="60"/>
      <c r="CL7" s="60"/>
      <c r="CM7" s="60"/>
      <c r="CN7" s="60"/>
      <c r="CO7" s="60"/>
      <c r="CP7" s="60"/>
      <c r="CQ7" s="60"/>
      <c r="CR7" s="60" t="s">
        <v>110</v>
      </c>
      <c r="CS7" s="60"/>
      <c r="CT7" s="60" t="s">
        <v>110</v>
      </c>
      <c r="CU7" s="60"/>
      <c r="CV7" s="60"/>
      <c r="CW7" s="60"/>
      <c r="CX7" s="60"/>
      <c r="CY7" s="60"/>
      <c r="CZ7" s="60" t="s">
        <v>110</v>
      </c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 t="s">
        <v>148</v>
      </c>
      <c r="FC7" s="60"/>
      <c r="FD7" s="60"/>
      <c r="FE7" s="60"/>
      <c r="FF7" s="60"/>
      <c r="FG7" s="60"/>
      <c r="FH7" s="60" t="s">
        <v>110</v>
      </c>
      <c r="FI7" s="60"/>
      <c r="FJ7" s="60" t="s">
        <v>110</v>
      </c>
      <c r="FK7" s="60"/>
      <c r="FL7" s="60"/>
      <c r="FM7" s="60" t="s">
        <v>148</v>
      </c>
      <c r="FN7" s="60"/>
      <c r="FO7" s="60"/>
      <c r="FP7" s="60" t="s">
        <v>110</v>
      </c>
      <c r="FQ7" s="60"/>
      <c r="FR7" s="60"/>
      <c r="FS7" s="60"/>
      <c r="FT7" s="60" t="s">
        <v>148</v>
      </c>
      <c r="FU7" s="60"/>
      <c r="FV7" s="60"/>
      <c r="FW7" s="60"/>
      <c r="FX7" s="60"/>
      <c r="FY7" s="60"/>
      <c r="FZ7" s="60"/>
      <c r="GA7" s="60" t="s">
        <v>128</v>
      </c>
      <c r="GB7" s="60"/>
      <c r="GC7" s="60"/>
      <c r="GD7" s="60"/>
      <c r="GE7" s="60" t="s">
        <v>110</v>
      </c>
      <c r="GF7" s="60" t="s">
        <v>110</v>
      </c>
      <c r="GG7" s="60"/>
      <c r="GH7" s="60"/>
      <c r="GI7" s="60" t="s">
        <v>110</v>
      </c>
      <c r="GJ7" s="60"/>
      <c r="GK7" s="60" t="s">
        <v>110</v>
      </c>
      <c r="GL7" s="60"/>
      <c r="GM7" s="60" t="s">
        <v>110</v>
      </c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 t="s">
        <v>236</v>
      </c>
      <c r="HS7" s="60" t="s">
        <v>237</v>
      </c>
      <c r="HT7" s="60" t="s">
        <v>238</v>
      </c>
      <c r="HU7" s="60"/>
      <c r="HV7" s="60" t="s">
        <v>239</v>
      </c>
      <c r="HW7" s="60" t="s">
        <v>240</v>
      </c>
      <c r="HX7" s="60" t="s">
        <v>110</v>
      </c>
      <c r="HY7" s="60" t="s">
        <v>241</v>
      </c>
      <c r="HZ7" s="60" t="s">
        <v>188</v>
      </c>
      <c r="IA7" s="60" t="s">
        <v>242</v>
      </c>
      <c r="IB7" s="60" t="s">
        <v>243</v>
      </c>
      <c r="IC7" s="60" t="s">
        <v>244</v>
      </c>
      <c r="ID7" s="60" t="s">
        <v>237</v>
      </c>
      <c r="IE7" s="60" t="s">
        <v>237</v>
      </c>
      <c r="IF7" s="60" t="s">
        <v>110</v>
      </c>
      <c r="IG7" s="60"/>
      <c r="IH7" s="60" t="s">
        <v>245</v>
      </c>
      <c r="II7" s="60" t="s">
        <v>246</v>
      </c>
      <c r="IJ7" s="60" t="s">
        <v>247</v>
      </c>
      <c r="IK7" s="60" t="s">
        <v>237</v>
      </c>
      <c r="IL7" s="60" t="s">
        <v>237</v>
      </c>
      <c r="IM7" s="60" t="s">
        <v>237</v>
      </c>
      <c r="IN7" s="60"/>
      <c r="IO7" s="60" t="s">
        <v>248</v>
      </c>
      <c r="IP7" s="60" t="s">
        <v>249</v>
      </c>
      <c r="IQ7" s="60"/>
      <c r="IR7" s="60"/>
      <c r="IS7" s="60" t="s">
        <v>237</v>
      </c>
      <c r="IT7" s="60" t="s">
        <v>250</v>
      </c>
      <c r="IU7" s="60" t="s">
        <v>237</v>
      </c>
      <c r="IV7" s="60"/>
      <c r="IW7" s="60"/>
      <c r="IX7" s="60"/>
      <c r="IY7" s="60" t="s">
        <v>188</v>
      </c>
      <c r="IZ7" s="60"/>
      <c r="JA7" s="60" t="s">
        <v>237</v>
      </c>
      <c r="JB7" s="60" t="s">
        <v>237</v>
      </c>
      <c r="JC7" s="60"/>
      <c r="JD7" s="60" t="s">
        <v>237</v>
      </c>
      <c r="JE7" s="60" t="s">
        <v>244</v>
      </c>
      <c r="JF7" s="60" t="s">
        <v>188</v>
      </c>
      <c r="JG7" s="60" t="s">
        <v>237</v>
      </c>
      <c r="JH7" s="60" t="s">
        <v>247</v>
      </c>
      <c r="JI7" s="60" t="s">
        <v>237</v>
      </c>
      <c r="JJ7" s="60"/>
      <c r="JK7" s="60" t="s">
        <v>237</v>
      </c>
      <c r="JL7" s="60" t="s">
        <v>237</v>
      </c>
      <c r="JM7" s="60"/>
      <c r="JN7" s="60" t="s">
        <v>237</v>
      </c>
      <c r="JO7" s="60" t="s">
        <v>251</v>
      </c>
      <c r="JP7" s="60" t="s">
        <v>244</v>
      </c>
      <c r="JQ7" s="60" t="s">
        <v>110</v>
      </c>
      <c r="JR7" s="60"/>
      <c r="JS7" s="60"/>
      <c r="JT7" s="60" t="s">
        <v>237</v>
      </c>
      <c r="JU7" s="60"/>
      <c r="JV7" s="60" t="s">
        <v>252</v>
      </c>
      <c r="JW7" s="60" t="s">
        <v>237</v>
      </c>
      <c r="JX7" s="60" t="s">
        <v>237</v>
      </c>
      <c r="JY7" s="60"/>
      <c r="JZ7" s="60" t="s">
        <v>253</v>
      </c>
      <c r="KA7" s="60" t="s">
        <v>237</v>
      </c>
      <c r="KB7" s="60"/>
      <c r="KC7" s="60" t="s">
        <v>237</v>
      </c>
      <c r="KD7" s="60"/>
      <c r="KE7" s="60" t="s">
        <v>237</v>
      </c>
    </row>
    <row r="8" spans="1:291" ht="17.25" customHeight="1">
      <c r="A8" s="108"/>
      <c r="B8" s="61" t="s">
        <v>222</v>
      </c>
      <c r="C8" s="62" t="s">
        <v>123</v>
      </c>
      <c r="D8" s="60">
        <v>25950205</v>
      </c>
      <c r="E8" s="60" t="s">
        <v>200</v>
      </c>
      <c r="F8" s="60">
        <v>72776607</v>
      </c>
      <c r="G8" s="60">
        <v>48400000</v>
      </c>
      <c r="H8" s="60" t="s">
        <v>148</v>
      </c>
      <c r="I8" s="60" t="s">
        <v>200</v>
      </c>
      <c r="J8" s="60">
        <v>772132950</v>
      </c>
      <c r="K8" s="60" t="s">
        <v>110</v>
      </c>
      <c r="L8" s="60" t="s">
        <v>200</v>
      </c>
      <c r="M8" s="60" t="s">
        <v>110</v>
      </c>
      <c r="N8" s="60" t="s">
        <v>110</v>
      </c>
      <c r="O8" s="60">
        <v>167192279</v>
      </c>
      <c r="P8" s="60">
        <v>707530310</v>
      </c>
      <c r="Q8" s="60">
        <v>124238360</v>
      </c>
      <c r="R8" s="60">
        <v>32017</v>
      </c>
      <c r="S8" s="60">
        <v>18764920</v>
      </c>
      <c r="T8" s="60">
        <v>135508520</v>
      </c>
      <c r="U8" s="60" t="s">
        <v>110</v>
      </c>
      <c r="V8" s="60" t="s">
        <v>110</v>
      </c>
      <c r="W8" s="60" t="s">
        <v>110</v>
      </c>
      <c r="X8" s="60"/>
      <c r="Y8" s="60" t="s">
        <v>200</v>
      </c>
      <c r="Z8" s="60">
        <v>2649850</v>
      </c>
      <c r="AA8" s="60" t="s">
        <v>149</v>
      </c>
      <c r="AB8" s="60" t="s">
        <v>200</v>
      </c>
      <c r="AC8" s="60">
        <v>9600000</v>
      </c>
      <c r="AD8" s="60" t="s">
        <v>200</v>
      </c>
      <c r="AE8" s="60">
        <v>2915000</v>
      </c>
      <c r="AF8" s="60" t="s">
        <v>200</v>
      </c>
      <c r="AG8" s="60" t="s">
        <v>110</v>
      </c>
      <c r="AH8" s="60" t="s">
        <v>149</v>
      </c>
      <c r="AI8" s="60">
        <v>1260000</v>
      </c>
      <c r="AJ8" s="60" t="s">
        <v>200</v>
      </c>
      <c r="AK8" s="60" t="s">
        <v>200</v>
      </c>
      <c r="AL8" s="60" t="s">
        <v>200</v>
      </c>
      <c r="AM8" s="60" t="s">
        <v>200</v>
      </c>
      <c r="AN8" s="60" t="s">
        <v>128</v>
      </c>
      <c r="AO8" s="60">
        <v>15734300</v>
      </c>
      <c r="AP8" s="60">
        <v>228939767</v>
      </c>
      <c r="AQ8" s="60">
        <v>28250000</v>
      </c>
      <c r="AR8" s="60" t="s">
        <v>110</v>
      </c>
      <c r="AS8" s="60" t="s">
        <v>200</v>
      </c>
      <c r="AT8" s="60">
        <v>179917420</v>
      </c>
      <c r="AU8" s="60" t="s">
        <v>110</v>
      </c>
      <c r="AV8" s="60">
        <v>134974380</v>
      </c>
      <c r="AW8" s="60" t="s">
        <v>200</v>
      </c>
      <c r="AX8" s="60">
        <v>34380007</v>
      </c>
      <c r="AY8" s="60" t="s">
        <v>128</v>
      </c>
      <c r="AZ8" s="60" t="s">
        <v>200</v>
      </c>
      <c r="BA8" s="60" t="s">
        <v>200</v>
      </c>
      <c r="BB8" s="60" t="s">
        <v>200</v>
      </c>
      <c r="BC8" s="60">
        <v>686878499</v>
      </c>
      <c r="BD8" s="60" t="s">
        <v>128</v>
      </c>
      <c r="BE8" s="60" t="s">
        <v>148</v>
      </c>
      <c r="BF8" s="60" t="s">
        <v>200</v>
      </c>
      <c r="BG8" s="60" t="s">
        <v>110</v>
      </c>
      <c r="BH8" s="60">
        <v>15182696</v>
      </c>
      <c r="BI8" s="60">
        <v>9523138</v>
      </c>
      <c r="BJ8" s="60">
        <v>146542824</v>
      </c>
      <c r="BK8" s="60" t="s">
        <v>200</v>
      </c>
      <c r="BL8" s="60" t="s">
        <v>200</v>
      </c>
      <c r="BM8" s="60" t="s">
        <v>200</v>
      </c>
      <c r="BN8" s="60" t="s">
        <v>200</v>
      </c>
      <c r="BO8" s="60" t="s">
        <v>200</v>
      </c>
      <c r="BP8" s="60" t="s">
        <v>149</v>
      </c>
      <c r="BQ8" s="60" t="s">
        <v>110</v>
      </c>
      <c r="BR8" s="60" t="s">
        <v>128</v>
      </c>
      <c r="BS8" s="60" t="s">
        <v>200</v>
      </c>
      <c r="BT8" s="60" t="s">
        <v>200</v>
      </c>
      <c r="BU8" s="60" t="s">
        <v>148</v>
      </c>
      <c r="BV8" s="60">
        <v>32207232</v>
      </c>
      <c r="BW8" s="60">
        <v>38116300</v>
      </c>
      <c r="BX8" s="60">
        <v>6062305</v>
      </c>
      <c r="BY8" s="60">
        <v>18105418</v>
      </c>
      <c r="BZ8" s="60">
        <v>398584111</v>
      </c>
      <c r="CA8" s="60">
        <v>530047218</v>
      </c>
      <c r="CB8" s="60">
        <v>16475000</v>
      </c>
      <c r="CC8" s="60">
        <v>2500000</v>
      </c>
      <c r="CD8" s="60">
        <v>12375500</v>
      </c>
      <c r="CE8" s="60" t="s">
        <v>200</v>
      </c>
      <c r="CF8" s="60" t="s">
        <v>200</v>
      </c>
      <c r="CG8" s="60">
        <v>299084160</v>
      </c>
      <c r="CH8" s="60" t="s">
        <v>200</v>
      </c>
      <c r="CI8" s="60">
        <v>79039000</v>
      </c>
      <c r="CJ8" s="60" t="s">
        <v>148</v>
      </c>
      <c r="CK8" s="60" t="s">
        <v>200</v>
      </c>
      <c r="CL8" s="60" t="s">
        <v>200</v>
      </c>
      <c r="CM8" s="60">
        <v>169717625</v>
      </c>
      <c r="CN8" s="60">
        <v>49258230</v>
      </c>
      <c r="CO8" s="60">
        <v>33452500</v>
      </c>
      <c r="CP8" s="60">
        <v>631416432</v>
      </c>
      <c r="CQ8" s="60">
        <v>965375000</v>
      </c>
      <c r="CR8" s="60" t="s">
        <v>110</v>
      </c>
      <c r="CS8" s="60">
        <v>13456802</v>
      </c>
      <c r="CT8" s="60" t="s">
        <v>110</v>
      </c>
      <c r="CU8" s="60">
        <v>777923298</v>
      </c>
      <c r="CV8" s="60">
        <v>93518570</v>
      </c>
      <c r="CW8" s="60" t="s">
        <v>200</v>
      </c>
      <c r="CX8" s="60">
        <v>606479556</v>
      </c>
      <c r="CY8" s="60" t="s">
        <v>200</v>
      </c>
      <c r="CZ8" s="60" t="s">
        <v>110</v>
      </c>
      <c r="DA8" s="60">
        <v>590966845</v>
      </c>
      <c r="DB8" s="60" t="s">
        <v>149</v>
      </c>
      <c r="DC8" s="60" t="s">
        <v>149</v>
      </c>
      <c r="DD8" s="60" t="s">
        <v>200</v>
      </c>
      <c r="DE8" s="60" t="s">
        <v>200</v>
      </c>
      <c r="DF8" s="60">
        <v>397007237</v>
      </c>
      <c r="DG8" s="60">
        <v>140462000</v>
      </c>
      <c r="DH8" s="60">
        <v>10149710</v>
      </c>
      <c r="DI8" s="60">
        <v>324299295</v>
      </c>
      <c r="DJ8" s="60">
        <v>28963100</v>
      </c>
      <c r="DK8" s="60"/>
      <c r="DL8" s="60">
        <v>108650000</v>
      </c>
      <c r="DM8" s="60" t="s">
        <v>200</v>
      </c>
      <c r="DN8" s="60">
        <v>3598250</v>
      </c>
      <c r="DO8" s="60">
        <v>20314582</v>
      </c>
      <c r="DP8" s="60">
        <v>24840000</v>
      </c>
      <c r="DQ8" s="60" t="s">
        <v>200</v>
      </c>
      <c r="DR8" s="60" t="s">
        <v>200</v>
      </c>
      <c r="DS8" s="60">
        <v>170416338</v>
      </c>
      <c r="DT8" s="60" t="s">
        <v>200</v>
      </c>
      <c r="DU8" s="60">
        <v>22909090</v>
      </c>
      <c r="DV8" s="60" t="s">
        <v>200</v>
      </c>
      <c r="DW8" s="60">
        <v>3080671102</v>
      </c>
      <c r="DX8" s="60">
        <v>578443</v>
      </c>
      <c r="DY8" s="60">
        <v>192701211</v>
      </c>
      <c r="DZ8" s="60">
        <v>165000000</v>
      </c>
      <c r="EA8" s="60">
        <v>22669500</v>
      </c>
      <c r="EB8" s="60">
        <v>100968506</v>
      </c>
      <c r="EC8" s="60">
        <v>192806484</v>
      </c>
      <c r="ED8" s="60">
        <v>12823352</v>
      </c>
      <c r="EE8" s="60">
        <v>127284543</v>
      </c>
      <c r="EF8" s="60" t="s">
        <v>200</v>
      </c>
      <c r="EG8" s="60">
        <v>2245218186</v>
      </c>
      <c r="EH8" s="60">
        <v>7176000</v>
      </c>
      <c r="EI8" s="60">
        <v>-7962659</v>
      </c>
      <c r="EJ8" s="60" t="s">
        <v>200</v>
      </c>
      <c r="EK8" s="60">
        <v>62168404</v>
      </c>
      <c r="EL8" s="60">
        <v>71764000</v>
      </c>
      <c r="EM8" s="60" t="s">
        <v>200</v>
      </c>
      <c r="EN8" s="60">
        <v>4440848</v>
      </c>
      <c r="EO8" s="60" t="s">
        <v>200</v>
      </c>
      <c r="EP8" s="60" t="s">
        <v>200</v>
      </c>
      <c r="EQ8" s="60" t="s">
        <v>200</v>
      </c>
      <c r="ER8" s="60" t="s">
        <v>200</v>
      </c>
      <c r="ES8" s="60">
        <v>139330216</v>
      </c>
      <c r="ET8" s="60" t="s">
        <v>200</v>
      </c>
      <c r="EU8" s="60">
        <v>12480000</v>
      </c>
      <c r="EV8" s="60" t="s">
        <v>200</v>
      </c>
      <c r="EW8" s="60">
        <v>133976400</v>
      </c>
      <c r="EX8" s="60" t="s">
        <v>200</v>
      </c>
      <c r="EY8" s="60" t="s">
        <v>200</v>
      </c>
      <c r="EZ8" s="60">
        <v>10456000</v>
      </c>
      <c r="FA8" s="60">
        <v>748412825</v>
      </c>
      <c r="FB8" s="60" t="s">
        <v>148</v>
      </c>
      <c r="FC8" s="60" t="s">
        <v>200</v>
      </c>
      <c r="FD8" s="60" t="s">
        <v>200</v>
      </c>
      <c r="FE8" s="60" t="s">
        <v>200</v>
      </c>
      <c r="FF8" s="60">
        <v>233420424</v>
      </c>
      <c r="FG8" s="60">
        <v>5170000</v>
      </c>
      <c r="FH8" s="60" t="s">
        <v>110</v>
      </c>
      <c r="FI8" s="60">
        <v>1456881173</v>
      </c>
      <c r="FJ8" s="60" t="s">
        <v>110</v>
      </c>
      <c r="FK8" s="60">
        <v>3150000</v>
      </c>
      <c r="FL8" s="60" t="s">
        <v>200</v>
      </c>
      <c r="FM8" s="60" t="s">
        <v>148</v>
      </c>
      <c r="FN8" s="60">
        <v>5200000</v>
      </c>
      <c r="FO8" s="60" t="s">
        <v>200</v>
      </c>
      <c r="FP8" s="60" t="s">
        <v>110</v>
      </c>
      <c r="FQ8" s="60" t="s">
        <v>149</v>
      </c>
      <c r="FR8" s="60" t="s">
        <v>149</v>
      </c>
      <c r="FS8" s="60" t="s">
        <v>200</v>
      </c>
      <c r="FT8" s="60" t="s">
        <v>148</v>
      </c>
      <c r="FU8" s="60" t="s">
        <v>200</v>
      </c>
      <c r="FV8" s="60">
        <v>23550000</v>
      </c>
      <c r="FW8" s="60" t="s">
        <v>200</v>
      </c>
      <c r="FX8" s="60" t="s">
        <v>149</v>
      </c>
      <c r="FY8" s="60" t="s">
        <v>149</v>
      </c>
      <c r="FZ8" s="60" t="s">
        <v>200</v>
      </c>
      <c r="GA8" s="60" t="s">
        <v>128</v>
      </c>
      <c r="GB8" s="60" t="s">
        <v>149</v>
      </c>
      <c r="GC8" s="60" t="s">
        <v>149</v>
      </c>
      <c r="GD8" s="60">
        <v>3290000</v>
      </c>
      <c r="GE8" s="60" t="s">
        <v>110</v>
      </c>
      <c r="GF8" s="60" t="s">
        <v>110</v>
      </c>
      <c r="GG8" s="60" t="s">
        <v>200</v>
      </c>
      <c r="GH8" s="60" t="s">
        <v>200</v>
      </c>
      <c r="GI8" s="60" t="s">
        <v>110</v>
      </c>
      <c r="GJ8" s="60">
        <v>1726973</v>
      </c>
      <c r="GK8" s="60" t="s">
        <v>110</v>
      </c>
      <c r="GL8" s="60">
        <v>621000</v>
      </c>
      <c r="GM8" s="60" t="s">
        <v>110</v>
      </c>
      <c r="GN8" s="60">
        <v>32109940</v>
      </c>
      <c r="GO8" s="60">
        <v>30821073</v>
      </c>
      <c r="GP8" s="60" t="s">
        <v>110</v>
      </c>
      <c r="GQ8" s="60" t="s">
        <v>200</v>
      </c>
      <c r="GR8" s="60">
        <v>385055000</v>
      </c>
      <c r="GS8" s="60">
        <v>27250000</v>
      </c>
      <c r="GT8" s="60">
        <v>148306175</v>
      </c>
      <c r="GU8" s="60">
        <v>1255680</v>
      </c>
      <c r="GV8" s="60">
        <v>169262300</v>
      </c>
      <c r="GW8" s="60">
        <v>7795375</v>
      </c>
      <c r="GX8" s="60" t="s">
        <v>200</v>
      </c>
      <c r="GY8" s="60">
        <v>18998300</v>
      </c>
      <c r="GZ8" s="60">
        <v>162049</v>
      </c>
      <c r="HA8" s="60" t="s">
        <v>200</v>
      </c>
      <c r="HB8" s="60" t="s">
        <v>200</v>
      </c>
      <c r="HC8" s="60">
        <v>1467706846</v>
      </c>
      <c r="HD8" s="60">
        <v>32066000</v>
      </c>
      <c r="HE8" s="60">
        <v>540273059</v>
      </c>
      <c r="HF8" s="60">
        <v>6640980</v>
      </c>
      <c r="HG8" s="60" t="s">
        <v>200</v>
      </c>
      <c r="HH8" s="60">
        <v>12808080</v>
      </c>
      <c r="HI8" s="60" t="s">
        <v>148</v>
      </c>
      <c r="HJ8" s="60">
        <v>9013992</v>
      </c>
      <c r="HK8" s="60">
        <v>185205003</v>
      </c>
      <c r="HL8" s="60">
        <v>852404683</v>
      </c>
      <c r="HM8" s="60">
        <v>642308876</v>
      </c>
      <c r="HN8" s="60">
        <v>89454640</v>
      </c>
      <c r="HO8" s="60">
        <v>358519867</v>
      </c>
      <c r="HP8" s="60">
        <v>14600000</v>
      </c>
      <c r="HQ8" s="60" t="s">
        <v>200</v>
      </c>
      <c r="HR8" s="60">
        <v>10734240</v>
      </c>
      <c r="HS8" s="60"/>
      <c r="HT8" s="60"/>
      <c r="HU8" s="60">
        <v>33766500</v>
      </c>
      <c r="HV8" s="60">
        <v>4356815</v>
      </c>
      <c r="HW8" s="67">
        <v>6349766</v>
      </c>
      <c r="HX8" s="60" t="s">
        <v>110</v>
      </c>
      <c r="HY8" s="67">
        <v>22919478</v>
      </c>
      <c r="HZ8" s="60" t="s">
        <v>188</v>
      </c>
      <c r="IA8" s="60"/>
      <c r="IB8" s="60">
        <v>45991760</v>
      </c>
      <c r="IC8" s="67">
        <v>1953000</v>
      </c>
      <c r="ID8" s="60">
        <v>50957000</v>
      </c>
      <c r="IE8" s="60"/>
      <c r="IF8" s="60" t="s">
        <v>110</v>
      </c>
      <c r="IG8" s="60">
        <v>17217540</v>
      </c>
      <c r="IH8" s="67">
        <v>5945752</v>
      </c>
      <c r="II8" s="60"/>
      <c r="IJ8" s="67">
        <v>30321197</v>
      </c>
      <c r="IK8" s="60"/>
      <c r="IL8" s="60">
        <v>104802200</v>
      </c>
      <c r="IM8" s="60"/>
      <c r="IN8" s="60"/>
      <c r="IO8" s="60"/>
      <c r="IP8" s="60">
        <v>5861800</v>
      </c>
      <c r="IQ8" s="60">
        <v>62600000</v>
      </c>
      <c r="IR8" s="60">
        <v>67844348</v>
      </c>
      <c r="IS8" s="60">
        <v>18054385</v>
      </c>
      <c r="IT8" s="60"/>
      <c r="IU8" s="60">
        <v>128360000</v>
      </c>
      <c r="IV8" s="60" t="s">
        <v>149</v>
      </c>
      <c r="IW8" s="60" t="s">
        <v>210</v>
      </c>
      <c r="IX8" s="67">
        <v>5225000</v>
      </c>
      <c r="IY8" s="60" t="s">
        <v>188</v>
      </c>
      <c r="IZ8" s="67">
        <v>1562080</v>
      </c>
      <c r="JA8" s="60">
        <v>3024000</v>
      </c>
      <c r="JB8" s="67">
        <v>89390600</v>
      </c>
      <c r="JC8" s="60"/>
      <c r="JD8" s="60"/>
      <c r="JE8" s="67">
        <v>1499980</v>
      </c>
      <c r="JF8" s="60" t="s">
        <v>188</v>
      </c>
      <c r="JG8" s="60">
        <v>19366590</v>
      </c>
      <c r="JH8" s="67">
        <v>17811221</v>
      </c>
      <c r="JI8" s="67">
        <v>18613250</v>
      </c>
      <c r="JJ8" s="60">
        <v>0</v>
      </c>
      <c r="JK8" s="60"/>
      <c r="JL8" s="60"/>
      <c r="JM8" s="60">
        <v>43967000</v>
      </c>
      <c r="JN8" s="60"/>
      <c r="JO8" s="60"/>
      <c r="JP8" s="70">
        <v>23920000</v>
      </c>
      <c r="JQ8" s="60" t="s">
        <v>110</v>
      </c>
      <c r="JR8" s="60"/>
      <c r="JS8" s="60">
        <v>8787750</v>
      </c>
      <c r="JT8" s="60"/>
      <c r="JU8" s="60">
        <v>1006860</v>
      </c>
      <c r="JV8" s="67">
        <v>1504000</v>
      </c>
      <c r="JW8" s="60"/>
      <c r="JX8" s="60"/>
      <c r="JY8" s="60"/>
      <c r="JZ8" s="67">
        <v>14947380</v>
      </c>
      <c r="KA8" s="67">
        <v>9930000</v>
      </c>
      <c r="KB8" s="60">
        <v>0</v>
      </c>
      <c r="KC8" s="60">
        <v>15819230</v>
      </c>
      <c r="KD8" s="60">
        <v>11000000</v>
      </c>
      <c r="KE8" s="60"/>
    </row>
    <row r="9" spans="1:291" ht="17.25" customHeight="1">
      <c r="A9" s="108"/>
      <c r="B9" s="61" t="s">
        <v>74</v>
      </c>
      <c r="C9" s="65" t="s">
        <v>31</v>
      </c>
      <c r="D9" s="60">
        <v>25950205</v>
      </c>
      <c r="E9" s="60" t="s">
        <v>200</v>
      </c>
      <c r="F9" s="60">
        <v>43203250</v>
      </c>
      <c r="G9" s="60">
        <v>48400000</v>
      </c>
      <c r="H9" s="60" t="s">
        <v>148</v>
      </c>
      <c r="I9" s="60" t="s">
        <v>200</v>
      </c>
      <c r="J9" s="60">
        <v>772132950</v>
      </c>
      <c r="K9" s="60" t="s">
        <v>110</v>
      </c>
      <c r="L9" s="60" t="s">
        <v>200</v>
      </c>
      <c r="M9" s="60" t="s">
        <v>110</v>
      </c>
      <c r="N9" s="60" t="s">
        <v>110</v>
      </c>
      <c r="O9" s="60">
        <v>167192279</v>
      </c>
      <c r="P9" s="60">
        <v>707530310</v>
      </c>
      <c r="Q9" s="60">
        <v>124238360</v>
      </c>
      <c r="R9" s="60">
        <v>32017</v>
      </c>
      <c r="S9" s="60">
        <v>18764920</v>
      </c>
      <c r="T9" s="60">
        <v>135508520</v>
      </c>
      <c r="U9" s="60" t="s">
        <v>110</v>
      </c>
      <c r="V9" s="60" t="s">
        <v>110</v>
      </c>
      <c r="W9" s="60" t="s">
        <v>110</v>
      </c>
      <c r="X9" s="60"/>
      <c r="Y9" s="60" t="s">
        <v>200</v>
      </c>
      <c r="Z9" s="60">
        <v>2649850</v>
      </c>
      <c r="AA9" s="60" t="s">
        <v>149</v>
      </c>
      <c r="AB9" s="60" t="s">
        <v>200</v>
      </c>
      <c r="AC9" s="60">
        <v>9600000</v>
      </c>
      <c r="AD9" s="60" t="s">
        <v>200</v>
      </c>
      <c r="AE9" s="60">
        <v>2915000</v>
      </c>
      <c r="AF9" s="60" t="s">
        <v>200</v>
      </c>
      <c r="AG9" s="60" t="s">
        <v>110</v>
      </c>
      <c r="AH9" s="60" t="s">
        <v>149</v>
      </c>
      <c r="AI9" s="60">
        <v>1260000</v>
      </c>
      <c r="AJ9" s="60" t="s">
        <v>200</v>
      </c>
      <c r="AK9" s="60" t="s">
        <v>200</v>
      </c>
      <c r="AL9" s="60" t="s">
        <v>200</v>
      </c>
      <c r="AM9" s="60" t="s">
        <v>200</v>
      </c>
      <c r="AN9" s="60" t="s">
        <v>128</v>
      </c>
      <c r="AO9" s="60">
        <v>15734300</v>
      </c>
      <c r="AP9" s="60">
        <v>228939767</v>
      </c>
      <c r="AQ9" s="60">
        <v>28250000</v>
      </c>
      <c r="AR9" s="60" t="s">
        <v>110</v>
      </c>
      <c r="AS9" s="60" t="s">
        <v>200</v>
      </c>
      <c r="AT9" s="60">
        <v>179917420</v>
      </c>
      <c r="AU9" s="60" t="s">
        <v>110</v>
      </c>
      <c r="AV9" s="60">
        <v>134974380</v>
      </c>
      <c r="AW9" s="60" t="s">
        <v>200</v>
      </c>
      <c r="AX9" s="60">
        <v>34380007</v>
      </c>
      <c r="AY9" s="60" t="s">
        <v>128</v>
      </c>
      <c r="AZ9" s="60" t="s">
        <v>200</v>
      </c>
      <c r="BA9" s="60" t="s">
        <v>200</v>
      </c>
      <c r="BB9" s="60" t="s">
        <v>200</v>
      </c>
      <c r="BC9" s="60">
        <v>686878499</v>
      </c>
      <c r="BD9" s="60" t="s">
        <v>128</v>
      </c>
      <c r="BE9" s="60" t="s">
        <v>148</v>
      </c>
      <c r="BF9" s="60" t="s">
        <v>200</v>
      </c>
      <c r="BG9" s="60" t="s">
        <v>110</v>
      </c>
      <c r="BH9" s="60">
        <v>15182696</v>
      </c>
      <c r="BI9" s="60">
        <v>9523138</v>
      </c>
      <c r="BJ9" s="60">
        <v>146542824</v>
      </c>
      <c r="BK9" s="60" t="s">
        <v>200</v>
      </c>
      <c r="BL9" s="60" t="s">
        <v>200</v>
      </c>
      <c r="BM9" s="60" t="s">
        <v>200</v>
      </c>
      <c r="BN9" s="60" t="s">
        <v>200</v>
      </c>
      <c r="BO9" s="60" t="s">
        <v>200</v>
      </c>
      <c r="BP9" s="60" t="s">
        <v>149</v>
      </c>
      <c r="BQ9" s="60" t="s">
        <v>110</v>
      </c>
      <c r="BR9" s="60" t="s">
        <v>128</v>
      </c>
      <c r="BS9" s="60" t="s">
        <v>200</v>
      </c>
      <c r="BT9" s="60" t="s">
        <v>200</v>
      </c>
      <c r="BU9" s="60" t="s">
        <v>148</v>
      </c>
      <c r="BV9" s="60">
        <v>32207232</v>
      </c>
      <c r="BW9" s="60">
        <v>38116300</v>
      </c>
      <c r="BX9" s="60">
        <v>6062305</v>
      </c>
      <c r="BY9" s="60">
        <v>18105418</v>
      </c>
      <c r="BZ9" s="60">
        <v>398584111</v>
      </c>
      <c r="CA9" s="60">
        <v>530047218</v>
      </c>
      <c r="CB9" s="60">
        <v>16475000</v>
      </c>
      <c r="CC9" s="60">
        <v>2500000</v>
      </c>
      <c r="CD9" s="60">
        <v>12375500</v>
      </c>
      <c r="CE9" s="60" t="s">
        <v>200</v>
      </c>
      <c r="CF9" s="60" t="s">
        <v>200</v>
      </c>
      <c r="CG9" s="60">
        <v>299084160</v>
      </c>
      <c r="CH9" s="60" t="s">
        <v>200</v>
      </c>
      <c r="CI9" s="60">
        <v>79039000</v>
      </c>
      <c r="CJ9" s="60" t="s">
        <v>148</v>
      </c>
      <c r="CK9" s="60" t="s">
        <v>200</v>
      </c>
      <c r="CL9" s="60" t="s">
        <v>200</v>
      </c>
      <c r="CM9" s="60">
        <v>169717625</v>
      </c>
      <c r="CN9" s="60">
        <v>0</v>
      </c>
      <c r="CO9" s="60">
        <v>33452500</v>
      </c>
      <c r="CP9" s="60">
        <v>631416432</v>
      </c>
      <c r="CQ9" s="60">
        <v>965375000</v>
      </c>
      <c r="CR9" s="60" t="s">
        <v>110</v>
      </c>
      <c r="CS9" s="60">
        <v>13456802</v>
      </c>
      <c r="CT9" s="60" t="s">
        <v>110</v>
      </c>
      <c r="CU9" s="60">
        <v>777923298</v>
      </c>
      <c r="CV9" s="60">
        <v>93518570</v>
      </c>
      <c r="CW9" s="60" t="s">
        <v>200</v>
      </c>
      <c r="CX9" s="60">
        <v>606479556</v>
      </c>
      <c r="CY9" s="60" t="s">
        <v>200</v>
      </c>
      <c r="CZ9" s="60" t="s">
        <v>110</v>
      </c>
      <c r="DA9" s="60">
        <v>590966845</v>
      </c>
      <c r="DB9" s="60" t="s">
        <v>149</v>
      </c>
      <c r="DC9" s="60" t="s">
        <v>149</v>
      </c>
      <c r="DD9" s="60" t="s">
        <v>200</v>
      </c>
      <c r="DE9" s="60" t="s">
        <v>200</v>
      </c>
      <c r="DF9" s="60">
        <v>397007237</v>
      </c>
      <c r="DG9" s="60">
        <v>140462000</v>
      </c>
      <c r="DH9" s="60">
        <v>10149710</v>
      </c>
      <c r="DI9" s="60">
        <v>324299295</v>
      </c>
      <c r="DJ9" s="60">
        <v>28963100</v>
      </c>
      <c r="DK9" s="60"/>
      <c r="DL9" s="60">
        <v>108650000</v>
      </c>
      <c r="DM9" s="60" t="s">
        <v>200</v>
      </c>
      <c r="DN9" s="60">
        <v>3598250</v>
      </c>
      <c r="DO9" s="60">
        <v>20314582</v>
      </c>
      <c r="DP9" s="60">
        <v>24840000</v>
      </c>
      <c r="DQ9" s="60" t="s">
        <v>200</v>
      </c>
      <c r="DR9" s="60" t="s">
        <v>200</v>
      </c>
      <c r="DS9" s="60">
        <v>170416338</v>
      </c>
      <c r="DT9" s="60" t="s">
        <v>200</v>
      </c>
      <c r="DU9" s="60">
        <v>22909090</v>
      </c>
      <c r="DV9" s="60" t="s">
        <v>200</v>
      </c>
      <c r="DW9" s="60">
        <v>3080671102</v>
      </c>
      <c r="DX9" s="60">
        <v>578443</v>
      </c>
      <c r="DY9" s="60">
        <v>192701211</v>
      </c>
      <c r="DZ9" s="60">
        <v>165000000</v>
      </c>
      <c r="EA9" s="60">
        <v>22669500</v>
      </c>
      <c r="EB9" s="60">
        <v>100968506</v>
      </c>
      <c r="EC9" s="60">
        <v>192806484</v>
      </c>
      <c r="ED9" s="60">
        <v>12823352</v>
      </c>
      <c r="EE9" s="60">
        <v>127284543</v>
      </c>
      <c r="EF9" s="60" t="s">
        <v>200</v>
      </c>
      <c r="EG9" s="60">
        <v>2245218186</v>
      </c>
      <c r="EH9" s="60">
        <v>7176000</v>
      </c>
      <c r="EI9" s="60">
        <v>-7962659</v>
      </c>
      <c r="EJ9" s="60" t="s">
        <v>200</v>
      </c>
      <c r="EK9" s="60">
        <v>62168404</v>
      </c>
      <c r="EL9" s="60">
        <v>71764000</v>
      </c>
      <c r="EM9" s="60" t="s">
        <v>200</v>
      </c>
      <c r="EN9" s="60">
        <v>4440848</v>
      </c>
      <c r="EO9" s="60" t="s">
        <v>200</v>
      </c>
      <c r="EP9" s="60" t="s">
        <v>200</v>
      </c>
      <c r="EQ9" s="60" t="s">
        <v>200</v>
      </c>
      <c r="ER9" s="60" t="s">
        <v>200</v>
      </c>
      <c r="ES9" s="60">
        <v>139330216</v>
      </c>
      <c r="ET9" s="60" t="s">
        <v>200</v>
      </c>
      <c r="EU9" s="60">
        <v>12480000</v>
      </c>
      <c r="EV9" s="60" t="s">
        <v>200</v>
      </c>
      <c r="EW9" s="60">
        <v>133976400</v>
      </c>
      <c r="EX9" s="60" t="s">
        <v>200</v>
      </c>
      <c r="EY9" s="60" t="s">
        <v>200</v>
      </c>
      <c r="EZ9" s="60">
        <v>10456000</v>
      </c>
      <c r="FA9" s="60">
        <v>748412825</v>
      </c>
      <c r="FB9" s="60" t="s">
        <v>148</v>
      </c>
      <c r="FC9" s="60" t="s">
        <v>200</v>
      </c>
      <c r="FD9" s="60" t="s">
        <v>200</v>
      </c>
      <c r="FE9" s="60" t="s">
        <v>200</v>
      </c>
      <c r="FF9" s="60">
        <v>233420424</v>
      </c>
      <c r="FG9" s="60">
        <v>5170000</v>
      </c>
      <c r="FH9" s="60" t="s">
        <v>110</v>
      </c>
      <c r="FI9" s="60">
        <v>1456881173</v>
      </c>
      <c r="FJ9" s="60" t="s">
        <v>110</v>
      </c>
      <c r="FK9" s="60">
        <v>3150000</v>
      </c>
      <c r="FL9" s="60" t="s">
        <v>200</v>
      </c>
      <c r="FM9" s="60" t="s">
        <v>148</v>
      </c>
      <c r="FN9" s="60">
        <v>5200000</v>
      </c>
      <c r="FO9" s="60" t="s">
        <v>200</v>
      </c>
      <c r="FP9" s="60" t="s">
        <v>110</v>
      </c>
      <c r="FQ9" s="60" t="s">
        <v>149</v>
      </c>
      <c r="FR9" s="60" t="s">
        <v>149</v>
      </c>
      <c r="FS9" s="60" t="s">
        <v>200</v>
      </c>
      <c r="FT9" s="60" t="s">
        <v>148</v>
      </c>
      <c r="FU9" s="60" t="s">
        <v>200</v>
      </c>
      <c r="FV9" s="60">
        <v>23550000</v>
      </c>
      <c r="FW9" s="60" t="s">
        <v>200</v>
      </c>
      <c r="FX9" s="60" t="s">
        <v>149</v>
      </c>
      <c r="FY9" s="60" t="s">
        <v>149</v>
      </c>
      <c r="FZ9" s="60" t="s">
        <v>200</v>
      </c>
      <c r="GA9" s="60" t="s">
        <v>128</v>
      </c>
      <c r="GB9" s="60" t="s">
        <v>149</v>
      </c>
      <c r="GC9" s="60" t="s">
        <v>149</v>
      </c>
      <c r="GD9" s="60">
        <v>3290000</v>
      </c>
      <c r="GE9" s="60" t="s">
        <v>110</v>
      </c>
      <c r="GF9" s="60" t="s">
        <v>110</v>
      </c>
      <c r="GG9" s="60" t="s">
        <v>200</v>
      </c>
      <c r="GH9" s="60" t="s">
        <v>200</v>
      </c>
      <c r="GI9" s="60" t="s">
        <v>110</v>
      </c>
      <c r="GJ9" s="60">
        <v>1726973</v>
      </c>
      <c r="GK9" s="60" t="s">
        <v>110</v>
      </c>
      <c r="GL9" s="60">
        <v>621000</v>
      </c>
      <c r="GM9" s="60" t="s">
        <v>110</v>
      </c>
      <c r="GN9" s="60">
        <v>32109940</v>
      </c>
      <c r="GO9" s="60">
        <v>30821073</v>
      </c>
      <c r="GP9" s="60" t="s">
        <v>110</v>
      </c>
      <c r="GQ9" s="60" t="s">
        <v>200</v>
      </c>
      <c r="GR9" s="60">
        <v>385055000</v>
      </c>
      <c r="GS9" s="60">
        <v>27250000</v>
      </c>
      <c r="GT9" s="60">
        <v>148306175</v>
      </c>
      <c r="GU9" s="60">
        <v>1255680</v>
      </c>
      <c r="GV9" s="60">
        <v>169262300</v>
      </c>
      <c r="GW9" s="60">
        <v>7795375</v>
      </c>
      <c r="GX9" s="60" t="s">
        <v>200</v>
      </c>
      <c r="GY9" s="60">
        <v>18998300</v>
      </c>
      <c r="GZ9" s="60">
        <v>162049</v>
      </c>
      <c r="HA9" s="60" t="s">
        <v>200</v>
      </c>
      <c r="HB9" s="60" t="s">
        <v>200</v>
      </c>
      <c r="HC9" s="60">
        <v>1467706846</v>
      </c>
      <c r="HD9" s="60">
        <v>32066000</v>
      </c>
      <c r="HE9" s="60">
        <v>540273059</v>
      </c>
      <c r="HF9" s="60">
        <v>6640980</v>
      </c>
      <c r="HG9" s="60" t="s">
        <v>200</v>
      </c>
      <c r="HH9" s="60">
        <v>12808080</v>
      </c>
      <c r="HI9" s="60" t="s">
        <v>148</v>
      </c>
      <c r="HJ9" s="60">
        <v>9013992</v>
      </c>
      <c r="HK9" s="60">
        <v>185205003</v>
      </c>
      <c r="HL9" s="60">
        <v>852404683</v>
      </c>
      <c r="HM9" s="60">
        <v>642308876</v>
      </c>
      <c r="HN9" s="60">
        <v>89454640</v>
      </c>
      <c r="HO9" s="60">
        <v>358519867</v>
      </c>
      <c r="HP9" s="60">
        <v>14600000</v>
      </c>
      <c r="HQ9" s="60" t="s">
        <v>200</v>
      </c>
      <c r="HR9" s="60">
        <v>10734240</v>
      </c>
      <c r="HS9" s="60"/>
      <c r="HT9" s="60"/>
      <c r="HU9" s="60">
        <v>33766500</v>
      </c>
      <c r="HV9" s="60">
        <v>4356815</v>
      </c>
      <c r="HW9" s="67">
        <v>6349766</v>
      </c>
      <c r="HX9" s="60" t="s">
        <v>110</v>
      </c>
      <c r="HY9" s="67">
        <v>22919478</v>
      </c>
      <c r="HZ9" s="60" t="s">
        <v>188</v>
      </c>
      <c r="IA9" s="60"/>
      <c r="IB9" s="60">
        <v>45991760</v>
      </c>
      <c r="IC9" s="67">
        <v>1953000</v>
      </c>
      <c r="ID9" s="60">
        <v>50957000</v>
      </c>
      <c r="IE9" s="60"/>
      <c r="IF9" s="60" t="s">
        <v>110</v>
      </c>
      <c r="IG9" s="60">
        <v>17217540</v>
      </c>
      <c r="IH9" s="67">
        <v>5945752</v>
      </c>
      <c r="II9" s="60"/>
      <c r="IJ9" s="67">
        <v>30321197</v>
      </c>
      <c r="IK9" s="60"/>
      <c r="IL9" s="60">
        <v>104802200</v>
      </c>
      <c r="IM9" s="60"/>
      <c r="IN9" s="60"/>
      <c r="IO9" s="60"/>
      <c r="IP9" s="60">
        <v>5861800</v>
      </c>
      <c r="IQ9" s="60">
        <v>62600000</v>
      </c>
      <c r="IR9" s="60">
        <v>67844348</v>
      </c>
      <c r="IS9" s="60">
        <v>18054385</v>
      </c>
      <c r="IT9" s="60"/>
      <c r="IU9" s="60">
        <v>128360000</v>
      </c>
      <c r="IV9" s="60" t="s">
        <v>149</v>
      </c>
      <c r="IW9" s="60" t="s">
        <v>210</v>
      </c>
      <c r="IX9" s="67">
        <v>5225000</v>
      </c>
      <c r="IY9" s="60" t="s">
        <v>188</v>
      </c>
      <c r="IZ9" s="67">
        <v>1562080</v>
      </c>
      <c r="JA9" s="60">
        <v>3024000</v>
      </c>
      <c r="JB9" s="67">
        <v>89390600</v>
      </c>
      <c r="JC9" s="60"/>
      <c r="JD9" s="60"/>
      <c r="JE9" s="67">
        <v>1499980</v>
      </c>
      <c r="JF9" s="60" t="s">
        <v>188</v>
      </c>
      <c r="JG9" s="60">
        <v>19366590</v>
      </c>
      <c r="JH9" s="67">
        <v>17811221</v>
      </c>
      <c r="JI9" s="67">
        <v>18613250</v>
      </c>
      <c r="JJ9" s="60">
        <v>0</v>
      </c>
      <c r="JK9" s="60"/>
      <c r="JL9" s="60"/>
      <c r="JM9" s="60">
        <v>43967000</v>
      </c>
      <c r="JN9" s="60"/>
      <c r="JO9" s="60"/>
      <c r="JP9" s="70">
        <v>23920000</v>
      </c>
      <c r="JQ9" s="60" t="s">
        <v>110</v>
      </c>
      <c r="JR9" s="60"/>
      <c r="JS9" s="60">
        <v>8787750</v>
      </c>
      <c r="JT9" s="60"/>
      <c r="JU9" s="60">
        <v>1006860</v>
      </c>
      <c r="JV9" s="67">
        <v>1504000</v>
      </c>
      <c r="JW9" s="60"/>
      <c r="JX9" s="60"/>
      <c r="JY9" s="60"/>
      <c r="JZ9" s="67">
        <v>14947380</v>
      </c>
      <c r="KA9" s="67">
        <v>9930000</v>
      </c>
      <c r="KB9" s="60">
        <v>0</v>
      </c>
      <c r="KC9" s="60">
        <v>15819230</v>
      </c>
      <c r="KD9" s="60">
        <v>11000000</v>
      </c>
      <c r="KE9" s="60"/>
    </row>
    <row r="10" spans="1:291" ht="17.25" customHeight="1">
      <c r="A10" s="108"/>
      <c r="B10" s="61" t="s">
        <v>75</v>
      </c>
      <c r="C10" s="65" t="s">
        <v>32</v>
      </c>
      <c r="D10" s="60">
        <v>0</v>
      </c>
      <c r="E10" s="60" t="s">
        <v>200</v>
      </c>
      <c r="F10" s="60">
        <v>29573357</v>
      </c>
      <c r="G10" s="60">
        <v>0</v>
      </c>
      <c r="H10" s="60" t="s">
        <v>148</v>
      </c>
      <c r="I10" s="60" t="s">
        <v>200</v>
      </c>
      <c r="J10" s="60">
        <v>0</v>
      </c>
      <c r="K10" s="60" t="s">
        <v>110</v>
      </c>
      <c r="L10" s="60" t="s">
        <v>200</v>
      </c>
      <c r="M10" s="60" t="s">
        <v>110</v>
      </c>
      <c r="N10" s="60" t="s">
        <v>110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 t="s">
        <v>110</v>
      </c>
      <c r="V10" s="60" t="s">
        <v>110</v>
      </c>
      <c r="W10" s="60" t="s">
        <v>110</v>
      </c>
      <c r="X10" s="60"/>
      <c r="Y10" s="60" t="s">
        <v>200</v>
      </c>
      <c r="Z10" s="60">
        <v>0</v>
      </c>
      <c r="AA10" s="60" t="s">
        <v>149</v>
      </c>
      <c r="AB10" s="60" t="s">
        <v>200</v>
      </c>
      <c r="AC10" s="60">
        <v>0</v>
      </c>
      <c r="AD10" s="60" t="s">
        <v>200</v>
      </c>
      <c r="AE10" s="60">
        <v>0</v>
      </c>
      <c r="AF10" s="60" t="s">
        <v>200</v>
      </c>
      <c r="AG10" s="60" t="s">
        <v>110</v>
      </c>
      <c r="AH10" s="60" t="s">
        <v>149</v>
      </c>
      <c r="AI10" s="60">
        <v>0</v>
      </c>
      <c r="AJ10" s="60" t="s">
        <v>200</v>
      </c>
      <c r="AK10" s="60" t="s">
        <v>200</v>
      </c>
      <c r="AL10" s="60" t="s">
        <v>200</v>
      </c>
      <c r="AM10" s="60" t="s">
        <v>200</v>
      </c>
      <c r="AN10" s="60" t="s">
        <v>128</v>
      </c>
      <c r="AO10" s="60">
        <v>0</v>
      </c>
      <c r="AP10" s="60">
        <v>0</v>
      </c>
      <c r="AQ10" s="60">
        <v>0</v>
      </c>
      <c r="AR10" s="60" t="s">
        <v>110</v>
      </c>
      <c r="AS10" s="60" t="s">
        <v>200</v>
      </c>
      <c r="AT10" s="60">
        <v>0</v>
      </c>
      <c r="AU10" s="60" t="s">
        <v>110</v>
      </c>
      <c r="AV10" s="60">
        <v>0</v>
      </c>
      <c r="AW10" s="60" t="s">
        <v>200</v>
      </c>
      <c r="AX10" s="60">
        <v>0</v>
      </c>
      <c r="AY10" s="60" t="s">
        <v>128</v>
      </c>
      <c r="AZ10" s="60" t="s">
        <v>200</v>
      </c>
      <c r="BA10" s="60" t="s">
        <v>200</v>
      </c>
      <c r="BB10" s="60" t="s">
        <v>200</v>
      </c>
      <c r="BC10" s="60">
        <v>0</v>
      </c>
      <c r="BD10" s="60" t="s">
        <v>128</v>
      </c>
      <c r="BE10" s="60" t="s">
        <v>148</v>
      </c>
      <c r="BF10" s="60" t="s">
        <v>200</v>
      </c>
      <c r="BG10" s="60" t="s">
        <v>110</v>
      </c>
      <c r="BH10" s="60">
        <v>0</v>
      </c>
      <c r="BI10" s="60">
        <v>0</v>
      </c>
      <c r="BJ10" s="60">
        <v>0</v>
      </c>
      <c r="BK10" s="60" t="s">
        <v>200</v>
      </c>
      <c r="BL10" s="60" t="s">
        <v>200</v>
      </c>
      <c r="BM10" s="60" t="s">
        <v>200</v>
      </c>
      <c r="BN10" s="60" t="s">
        <v>200</v>
      </c>
      <c r="BO10" s="60" t="s">
        <v>200</v>
      </c>
      <c r="BP10" s="60" t="s">
        <v>149</v>
      </c>
      <c r="BQ10" s="60" t="s">
        <v>110</v>
      </c>
      <c r="BR10" s="60" t="s">
        <v>128</v>
      </c>
      <c r="BS10" s="60" t="s">
        <v>200</v>
      </c>
      <c r="BT10" s="60" t="s">
        <v>200</v>
      </c>
      <c r="BU10" s="60" t="s">
        <v>148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 t="s">
        <v>200</v>
      </c>
      <c r="CF10" s="60" t="s">
        <v>200</v>
      </c>
      <c r="CG10" s="60">
        <v>0</v>
      </c>
      <c r="CH10" s="60" t="s">
        <v>200</v>
      </c>
      <c r="CI10" s="60">
        <v>0</v>
      </c>
      <c r="CJ10" s="60" t="s">
        <v>148</v>
      </c>
      <c r="CK10" s="60" t="s">
        <v>200</v>
      </c>
      <c r="CL10" s="60" t="s">
        <v>200</v>
      </c>
      <c r="CM10" s="60">
        <v>0</v>
      </c>
      <c r="CN10" s="60">
        <v>49258230</v>
      </c>
      <c r="CO10" s="60">
        <v>0</v>
      </c>
      <c r="CP10" s="60">
        <v>0</v>
      </c>
      <c r="CQ10" s="60">
        <v>0</v>
      </c>
      <c r="CR10" s="60" t="s">
        <v>110</v>
      </c>
      <c r="CS10" s="60">
        <v>0</v>
      </c>
      <c r="CT10" s="60" t="s">
        <v>110</v>
      </c>
      <c r="CU10" s="60">
        <v>0</v>
      </c>
      <c r="CV10" s="60">
        <v>0</v>
      </c>
      <c r="CW10" s="60" t="s">
        <v>200</v>
      </c>
      <c r="CX10" s="60">
        <v>0</v>
      </c>
      <c r="CY10" s="60" t="s">
        <v>200</v>
      </c>
      <c r="CZ10" s="60" t="s">
        <v>110</v>
      </c>
      <c r="DA10" s="60">
        <v>0</v>
      </c>
      <c r="DB10" s="60" t="s">
        <v>149</v>
      </c>
      <c r="DC10" s="60" t="s">
        <v>149</v>
      </c>
      <c r="DD10" s="60" t="s">
        <v>200</v>
      </c>
      <c r="DE10" s="60" t="s">
        <v>200</v>
      </c>
      <c r="DF10" s="60">
        <v>0</v>
      </c>
      <c r="DG10" s="60">
        <v>0</v>
      </c>
      <c r="DH10" s="60">
        <v>0</v>
      </c>
      <c r="DI10" s="60">
        <v>0</v>
      </c>
      <c r="DJ10" s="60">
        <v>0</v>
      </c>
      <c r="DK10" s="60"/>
      <c r="DL10" s="60">
        <v>0</v>
      </c>
      <c r="DM10" s="60" t="s">
        <v>200</v>
      </c>
      <c r="DN10" s="60">
        <v>0</v>
      </c>
      <c r="DO10" s="60">
        <v>0</v>
      </c>
      <c r="DP10" s="60">
        <v>0</v>
      </c>
      <c r="DQ10" s="60" t="s">
        <v>200</v>
      </c>
      <c r="DR10" s="60" t="s">
        <v>200</v>
      </c>
      <c r="DS10" s="60">
        <v>0</v>
      </c>
      <c r="DT10" s="60" t="s">
        <v>200</v>
      </c>
      <c r="DU10" s="60">
        <v>0</v>
      </c>
      <c r="DV10" s="60" t="s">
        <v>200</v>
      </c>
      <c r="DW10" s="60">
        <v>0</v>
      </c>
      <c r="DX10" s="60">
        <v>0</v>
      </c>
      <c r="DY10" s="60">
        <v>0</v>
      </c>
      <c r="DZ10" s="60">
        <v>0</v>
      </c>
      <c r="EA10" s="60">
        <v>0</v>
      </c>
      <c r="EB10" s="60">
        <v>0</v>
      </c>
      <c r="EC10" s="60">
        <v>0</v>
      </c>
      <c r="ED10" s="60">
        <v>0</v>
      </c>
      <c r="EE10" s="60">
        <v>0</v>
      </c>
      <c r="EF10" s="60" t="s">
        <v>200</v>
      </c>
      <c r="EG10" s="60">
        <v>0</v>
      </c>
      <c r="EH10" s="60">
        <v>0</v>
      </c>
      <c r="EI10" s="60">
        <v>0</v>
      </c>
      <c r="EJ10" s="60" t="s">
        <v>200</v>
      </c>
      <c r="EK10" s="60">
        <v>0</v>
      </c>
      <c r="EL10" s="60">
        <v>0</v>
      </c>
      <c r="EM10" s="60" t="s">
        <v>200</v>
      </c>
      <c r="EN10" s="60">
        <v>0</v>
      </c>
      <c r="EO10" s="60" t="s">
        <v>200</v>
      </c>
      <c r="EP10" s="60" t="s">
        <v>200</v>
      </c>
      <c r="EQ10" s="60" t="s">
        <v>200</v>
      </c>
      <c r="ER10" s="60" t="s">
        <v>200</v>
      </c>
      <c r="ES10" s="60">
        <v>0</v>
      </c>
      <c r="ET10" s="60" t="s">
        <v>200</v>
      </c>
      <c r="EU10" s="60">
        <v>0</v>
      </c>
      <c r="EV10" s="60" t="s">
        <v>200</v>
      </c>
      <c r="EW10" s="60">
        <v>0</v>
      </c>
      <c r="EX10" s="60" t="s">
        <v>200</v>
      </c>
      <c r="EY10" s="60" t="s">
        <v>200</v>
      </c>
      <c r="EZ10" s="60">
        <v>0</v>
      </c>
      <c r="FA10" s="60">
        <v>0</v>
      </c>
      <c r="FB10" s="60" t="s">
        <v>148</v>
      </c>
      <c r="FC10" s="60" t="s">
        <v>200</v>
      </c>
      <c r="FD10" s="60" t="s">
        <v>200</v>
      </c>
      <c r="FE10" s="60" t="s">
        <v>200</v>
      </c>
      <c r="FF10" s="60">
        <v>0</v>
      </c>
      <c r="FG10" s="60">
        <v>0</v>
      </c>
      <c r="FH10" s="60" t="s">
        <v>110</v>
      </c>
      <c r="FI10" s="60">
        <v>0</v>
      </c>
      <c r="FJ10" s="60" t="s">
        <v>110</v>
      </c>
      <c r="FK10" s="60">
        <v>0</v>
      </c>
      <c r="FL10" s="60" t="s">
        <v>200</v>
      </c>
      <c r="FM10" s="60" t="s">
        <v>148</v>
      </c>
      <c r="FN10" s="60">
        <v>0</v>
      </c>
      <c r="FO10" s="60" t="s">
        <v>200</v>
      </c>
      <c r="FP10" s="60" t="s">
        <v>110</v>
      </c>
      <c r="FQ10" s="60" t="s">
        <v>149</v>
      </c>
      <c r="FR10" s="60" t="s">
        <v>149</v>
      </c>
      <c r="FS10" s="60" t="s">
        <v>200</v>
      </c>
      <c r="FT10" s="60" t="s">
        <v>148</v>
      </c>
      <c r="FU10" s="60" t="s">
        <v>200</v>
      </c>
      <c r="FV10" s="60">
        <v>0</v>
      </c>
      <c r="FW10" s="60" t="s">
        <v>200</v>
      </c>
      <c r="FX10" s="60" t="s">
        <v>149</v>
      </c>
      <c r="FY10" s="60" t="s">
        <v>149</v>
      </c>
      <c r="FZ10" s="60" t="s">
        <v>200</v>
      </c>
      <c r="GA10" s="60" t="s">
        <v>128</v>
      </c>
      <c r="GB10" s="60" t="s">
        <v>149</v>
      </c>
      <c r="GC10" s="60" t="s">
        <v>149</v>
      </c>
      <c r="GD10" s="60">
        <v>0</v>
      </c>
      <c r="GE10" s="60" t="s">
        <v>110</v>
      </c>
      <c r="GF10" s="60" t="s">
        <v>110</v>
      </c>
      <c r="GG10" s="60" t="s">
        <v>200</v>
      </c>
      <c r="GH10" s="60" t="s">
        <v>200</v>
      </c>
      <c r="GI10" s="60" t="s">
        <v>110</v>
      </c>
      <c r="GJ10" s="60">
        <v>0</v>
      </c>
      <c r="GK10" s="60" t="s">
        <v>110</v>
      </c>
      <c r="GL10" s="60">
        <v>0</v>
      </c>
      <c r="GM10" s="60" t="s">
        <v>110</v>
      </c>
      <c r="GN10" s="60">
        <v>0</v>
      </c>
      <c r="GO10" s="60">
        <v>0</v>
      </c>
      <c r="GP10" s="60" t="s">
        <v>110</v>
      </c>
      <c r="GQ10" s="60" t="s">
        <v>200</v>
      </c>
      <c r="GR10" s="60">
        <v>0</v>
      </c>
      <c r="GS10" s="60">
        <v>0</v>
      </c>
      <c r="GT10" s="60">
        <v>0</v>
      </c>
      <c r="GU10" s="60">
        <v>0</v>
      </c>
      <c r="GV10" s="60">
        <v>0</v>
      </c>
      <c r="GW10" s="60">
        <v>0</v>
      </c>
      <c r="GX10" s="60" t="s">
        <v>200</v>
      </c>
      <c r="GY10" s="60">
        <v>0</v>
      </c>
      <c r="GZ10" s="60">
        <v>0</v>
      </c>
      <c r="HA10" s="60" t="s">
        <v>200</v>
      </c>
      <c r="HB10" s="60" t="s">
        <v>200</v>
      </c>
      <c r="HC10" s="60">
        <v>0</v>
      </c>
      <c r="HD10" s="60">
        <v>0</v>
      </c>
      <c r="HE10" s="60">
        <v>0</v>
      </c>
      <c r="HF10" s="60">
        <v>0</v>
      </c>
      <c r="HG10" s="60" t="s">
        <v>200</v>
      </c>
      <c r="HH10" s="60">
        <v>0</v>
      </c>
      <c r="HI10" s="60" t="s">
        <v>148</v>
      </c>
      <c r="HJ10" s="60">
        <v>0</v>
      </c>
      <c r="HK10" s="60">
        <v>0</v>
      </c>
      <c r="HL10" s="60">
        <v>0</v>
      </c>
      <c r="HM10" s="60">
        <v>0</v>
      </c>
      <c r="HN10" s="60">
        <v>0</v>
      </c>
      <c r="HO10" s="60">
        <v>0</v>
      </c>
      <c r="HP10" s="60">
        <v>0</v>
      </c>
      <c r="HQ10" s="60" t="s">
        <v>200</v>
      </c>
      <c r="HR10" s="60">
        <v>0</v>
      </c>
      <c r="HS10" s="60"/>
      <c r="HT10" s="60"/>
      <c r="HU10" s="60">
        <v>0</v>
      </c>
      <c r="HV10" s="60">
        <v>0</v>
      </c>
      <c r="HW10" s="60">
        <v>0</v>
      </c>
      <c r="HX10" s="60" t="s">
        <v>110</v>
      </c>
      <c r="HY10" s="60">
        <v>0</v>
      </c>
      <c r="HZ10" s="60" t="s">
        <v>188</v>
      </c>
      <c r="IA10" s="60"/>
      <c r="IB10" s="60">
        <v>0</v>
      </c>
      <c r="IC10" s="60">
        <v>0</v>
      </c>
      <c r="ID10" s="60">
        <v>0</v>
      </c>
      <c r="IE10" s="60"/>
      <c r="IF10" s="60" t="s">
        <v>110</v>
      </c>
      <c r="IG10" s="60">
        <v>0</v>
      </c>
      <c r="IH10" s="60">
        <v>0</v>
      </c>
      <c r="II10" s="60"/>
      <c r="IJ10" s="60"/>
      <c r="IK10" s="60"/>
      <c r="IL10" s="60">
        <v>0</v>
      </c>
      <c r="IM10" s="60"/>
      <c r="IN10" s="60"/>
      <c r="IO10" s="60"/>
      <c r="IP10" s="60">
        <v>0</v>
      </c>
      <c r="IQ10" s="60">
        <v>0</v>
      </c>
      <c r="IR10" s="60"/>
      <c r="IS10" s="60">
        <v>0</v>
      </c>
      <c r="IT10" s="60"/>
      <c r="IU10" s="60">
        <v>0</v>
      </c>
      <c r="IV10" s="60" t="s">
        <v>149</v>
      </c>
      <c r="IW10" s="60" t="s">
        <v>210</v>
      </c>
      <c r="IX10" s="60"/>
      <c r="IY10" s="60" t="s">
        <v>188</v>
      </c>
      <c r="IZ10" s="60">
        <v>0</v>
      </c>
      <c r="JA10" s="60">
        <v>0</v>
      </c>
      <c r="JB10" s="60">
        <v>0</v>
      </c>
      <c r="JC10" s="60"/>
      <c r="JD10" s="60"/>
      <c r="JE10" s="60"/>
      <c r="JF10" s="60" t="s">
        <v>188</v>
      </c>
      <c r="JG10" s="60">
        <v>0</v>
      </c>
      <c r="JH10" s="60"/>
      <c r="JI10" s="60"/>
      <c r="JJ10" s="60" t="s">
        <v>149</v>
      </c>
      <c r="JK10" s="60"/>
      <c r="JL10" s="60"/>
      <c r="JM10" s="60"/>
      <c r="JN10" s="60"/>
      <c r="JO10" s="60"/>
      <c r="JP10" s="60">
        <v>0</v>
      </c>
      <c r="JQ10" s="60" t="s">
        <v>110</v>
      </c>
      <c r="JR10" s="60"/>
      <c r="JS10" s="60"/>
      <c r="JT10" s="60"/>
      <c r="JU10" s="60">
        <v>0</v>
      </c>
      <c r="JV10" s="60"/>
      <c r="JW10" s="60"/>
      <c r="JX10" s="60"/>
      <c r="JY10" s="60"/>
      <c r="JZ10" s="60"/>
      <c r="KA10" s="60"/>
      <c r="KB10" s="60"/>
      <c r="KC10" s="60">
        <v>0</v>
      </c>
      <c r="KD10" s="60"/>
      <c r="KE10" s="60"/>
    </row>
    <row r="11" spans="1:291" ht="17.25" customHeight="1">
      <c r="A11" s="108"/>
      <c r="B11" s="61" t="s">
        <v>221</v>
      </c>
      <c r="C11" s="62" t="s">
        <v>124</v>
      </c>
      <c r="D11" s="60">
        <v>453508554</v>
      </c>
      <c r="E11" s="60">
        <v>390852924.25</v>
      </c>
      <c r="F11" s="60">
        <v>66506086</v>
      </c>
      <c r="G11" s="60">
        <v>227072481</v>
      </c>
      <c r="H11" s="60" t="s">
        <v>148</v>
      </c>
      <c r="I11" s="60">
        <v>5016771685</v>
      </c>
      <c r="J11" s="60">
        <v>2457272430</v>
      </c>
      <c r="K11" s="60" t="s">
        <v>110</v>
      </c>
      <c r="L11" s="60">
        <v>666920743.5</v>
      </c>
      <c r="M11" s="60" t="s">
        <v>110</v>
      </c>
      <c r="N11" s="60" t="s">
        <v>110</v>
      </c>
      <c r="O11" s="60">
        <v>97187831</v>
      </c>
      <c r="P11" s="60">
        <v>1172099240</v>
      </c>
      <c r="Q11" s="60">
        <v>367061639</v>
      </c>
      <c r="R11" s="60" t="s">
        <v>200</v>
      </c>
      <c r="S11" s="60" t="s">
        <v>200</v>
      </c>
      <c r="T11" s="60">
        <v>205413383</v>
      </c>
      <c r="U11" s="60" t="s">
        <v>110</v>
      </c>
      <c r="V11" s="60" t="s">
        <v>110</v>
      </c>
      <c r="W11" s="60" t="s">
        <v>110</v>
      </c>
      <c r="X11" s="60" t="s">
        <v>200</v>
      </c>
      <c r="Y11" s="60">
        <v>440373164</v>
      </c>
      <c r="Z11" s="60" t="s">
        <v>200</v>
      </c>
      <c r="AA11" s="60" t="s">
        <v>149</v>
      </c>
      <c r="AB11" s="60">
        <v>256028547</v>
      </c>
      <c r="AC11" s="60" t="s">
        <v>200</v>
      </c>
      <c r="AD11" s="60">
        <v>97401436</v>
      </c>
      <c r="AE11" s="60">
        <v>209095873</v>
      </c>
      <c r="AF11" s="60" t="s">
        <v>200</v>
      </c>
      <c r="AG11" s="60" t="s">
        <v>110</v>
      </c>
      <c r="AH11" s="60" t="s">
        <v>149</v>
      </c>
      <c r="AI11" s="60" t="s">
        <v>200</v>
      </c>
      <c r="AJ11" s="60">
        <v>39039811</v>
      </c>
      <c r="AK11" s="60" t="s">
        <v>200</v>
      </c>
      <c r="AL11" s="60">
        <v>135182952</v>
      </c>
      <c r="AM11" s="60" t="s">
        <v>200</v>
      </c>
      <c r="AN11" s="60" t="s">
        <v>128</v>
      </c>
      <c r="AO11" s="60">
        <v>-573115</v>
      </c>
      <c r="AP11" s="60" t="s">
        <v>200</v>
      </c>
      <c r="AQ11" s="60" t="s">
        <v>200</v>
      </c>
      <c r="AR11" s="60" t="s">
        <v>110</v>
      </c>
      <c r="AS11" s="60" t="s">
        <v>200</v>
      </c>
      <c r="AT11" s="60">
        <v>61270011</v>
      </c>
      <c r="AU11" s="60" t="s">
        <v>110</v>
      </c>
      <c r="AV11" s="60" t="s">
        <v>200</v>
      </c>
      <c r="AW11" s="60" t="s">
        <v>200</v>
      </c>
      <c r="AX11" s="60" t="s">
        <v>200</v>
      </c>
      <c r="AY11" s="60" t="s">
        <v>128</v>
      </c>
      <c r="AZ11" s="60">
        <v>130394276</v>
      </c>
      <c r="BA11" s="60">
        <v>23158110</v>
      </c>
      <c r="BB11" s="60" t="s">
        <v>200</v>
      </c>
      <c r="BC11" s="60" t="s">
        <v>200</v>
      </c>
      <c r="BD11" s="60" t="s">
        <v>128</v>
      </c>
      <c r="BE11" s="60" t="s">
        <v>148</v>
      </c>
      <c r="BF11" s="60" t="s">
        <v>200</v>
      </c>
      <c r="BG11" s="60" t="s">
        <v>110</v>
      </c>
      <c r="BH11" s="60" t="s">
        <v>200</v>
      </c>
      <c r="BI11" s="60">
        <v>86318144</v>
      </c>
      <c r="BJ11" s="60">
        <v>102394592</v>
      </c>
      <c r="BK11" s="60">
        <v>41681355</v>
      </c>
      <c r="BL11" s="60" t="s">
        <v>200</v>
      </c>
      <c r="BM11" s="60" t="s">
        <v>200</v>
      </c>
      <c r="BN11" s="60">
        <v>63932517</v>
      </c>
      <c r="BO11" s="60">
        <v>2642579</v>
      </c>
      <c r="BP11" s="60" t="s">
        <v>149</v>
      </c>
      <c r="BQ11" s="60" t="s">
        <v>110</v>
      </c>
      <c r="BR11" s="60" t="s">
        <v>128</v>
      </c>
      <c r="BS11" s="60">
        <v>219857198</v>
      </c>
      <c r="BT11" s="60" t="s">
        <v>200</v>
      </c>
      <c r="BU11" s="60" t="s">
        <v>148</v>
      </c>
      <c r="BV11" s="60">
        <v>21413407</v>
      </c>
      <c r="BW11" s="60">
        <v>6116147</v>
      </c>
      <c r="BX11" s="60">
        <v>12123605</v>
      </c>
      <c r="BY11" s="60" t="s">
        <v>200</v>
      </c>
      <c r="BZ11" s="60">
        <v>221327599</v>
      </c>
      <c r="CA11" s="60" t="s">
        <v>200</v>
      </c>
      <c r="CB11" s="60" t="s">
        <v>200</v>
      </c>
      <c r="CC11" s="60">
        <v>31191396</v>
      </c>
      <c r="CD11" s="60" t="s">
        <v>200</v>
      </c>
      <c r="CE11" s="60">
        <v>351711799</v>
      </c>
      <c r="CF11" s="60">
        <v>17060820</v>
      </c>
      <c r="CG11" s="60" t="s">
        <v>200</v>
      </c>
      <c r="CH11" s="60">
        <v>650963011.5</v>
      </c>
      <c r="CI11" s="60">
        <v>14895710</v>
      </c>
      <c r="CJ11" s="60" t="s">
        <v>148</v>
      </c>
      <c r="CK11" s="60">
        <v>20343882</v>
      </c>
      <c r="CL11" s="60">
        <v>117928923.75</v>
      </c>
      <c r="CM11" s="60">
        <v>16641513</v>
      </c>
      <c r="CN11" s="60">
        <v>1268945422.25</v>
      </c>
      <c r="CO11" s="60">
        <v>3665648</v>
      </c>
      <c r="CP11" s="60">
        <v>15262469</v>
      </c>
      <c r="CQ11" s="60">
        <v>111447583</v>
      </c>
      <c r="CR11" s="60" t="s">
        <v>110</v>
      </c>
      <c r="CS11" s="60">
        <v>81869453</v>
      </c>
      <c r="CT11" s="60" t="s">
        <v>110</v>
      </c>
      <c r="CU11" s="60" t="s">
        <v>200</v>
      </c>
      <c r="CV11" s="60" t="s">
        <v>200</v>
      </c>
      <c r="CW11" s="60" t="s">
        <v>200</v>
      </c>
      <c r="CX11" s="60">
        <v>-2713248</v>
      </c>
      <c r="CY11" s="60" t="s">
        <v>200</v>
      </c>
      <c r="CZ11" s="60" t="s">
        <v>110</v>
      </c>
      <c r="DA11" s="60">
        <v>249140184</v>
      </c>
      <c r="DB11" s="60" t="s">
        <v>149</v>
      </c>
      <c r="DC11" s="60" t="s">
        <v>149</v>
      </c>
      <c r="DD11" s="60" t="s">
        <v>200</v>
      </c>
      <c r="DE11" s="60">
        <v>2010822</v>
      </c>
      <c r="DF11" s="60">
        <v>616759546</v>
      </c>
      <c r="DG11" s="60" t="s">
        <v>200</v>
      </c>
      <c r="DH11" s="60">
        <v>73748898</v>
      </c>
      <c r="DI11" s="60">
        <v>51509280</v>
      </c>
      <c r="DJ11" s="60">
        <v>67721341</v>
      </c>
      <c r="DK11" s="60" t="s">
        <v>200</v>
      </c>
      <c r="DL11" s="60">
        <v>222016079</v>
      </c>
      <c r="DM11" s="60" t="s">
        <v>200</v>
      </c>
      <c r="DN11" s="60">
        <v>49046770</v>
      </c>
      <c r="DO11" s="60">
        <v>38245170.25</v>
      </c>
      <c r="DP11" s="60">
        <v>47506582</v>
      </c>
      <c r="DQ11" s="60">
        <v>160303360.75</v>
      </c>
      <c r="DR11" s="60">
        <v>255600</v>
      </c>
      <c r="DS11" s="60" t="s">
        <v>200</v>
      </c>
      <c r="DT11" s="60">
        <v>381658373</v>
      </c>
      <c r="DU11" s="60">
        <v>56455274</v>
      </c>
      <c r="DV11" s="60">
        <v>86735652</v>
      </c>
      <c r="DW11" s="60" t="s">
        <v>200</v>
      </c>
      <c r="DX11" s="60">
        <v>79510781</v>
      </c>
      <c r="DY11" s="60">
        <v>605179193.5</v>
      </c>
      <c r="DZ11" s="60">
        <v>101676210</v>
      </c>
      <c r="EA11" s="60">
        <v>71786226</v>
      </c>
      <c r="EB11" s="60" t="s">
        <v>200</v>
      </c>
      <c r="EC11" s="60">
        <v>2957417127</v>
      </c>
      <c r="ED11" s="60" t="s">
        <v>200</v>
      </c>
      <c r="EE11" s="60">
        <v>29166973</v>
      </c>
      <c r="EF11" s="60">
        <v>103561903</v>
      </c>
      <c r="EG11" s="60">
        <v>96384418</v>
      </c>
      <c r="EH11" s="60">
        <v>77048235</v>
      </c>
      <c r="EI11" s="60">
        <v>16929950</v>
      </c>
      <c r="EJ11" s="60">
        <v>255107341.25</v>
      </c>
      <c r="EK11" s="60">
        <v>48964270</v>
      </c>
      <c r="EL11" s="60" t="s">
        <v>200</v>
      </c>
      <c r="EM11" s="60">
        <v>710032163</v>
      </c>
      <c r="EN11" s="60">
        <v>28630657</v>
      </c>
      <c r="EO11" s="60">
        <v>1131649576</v>
      </c>
      <c r="EP11" s="60">
        <v>112623053</v>
      </c>
      <c r="EQ11" s="60">
        <v>101785302.5</v>
      </c>
      <c r="ER11" s="60">
        <v>1496404679</v>
      </c>
      <c r="ES11" s="60">
        <v>1424080502</v>
      </c>
      <c r="ET11" s="60" t="s">
        <v>200</v>
      </c>
      <c r="EU11" s="60">
        <v>20409950</v>
      </c>
      <c r="EV11" s="60" t="s">
        <v>200</v>
      </c>
      <c r="EW11" s="60" t="s">
        <v>200</v>
      </c>
      <c r="EX11" s="60">
        <v>3669550</v>
      </c>
      <c r="EY11" s="60" t="s">
        <v>200</v>
      </c>
      <c r="EZ11" s="60">
        <v>1316493985</v>
      </c>
      <c r="FA11" s="60" t="s">
        <v>200</v>
      </c>
      <c r="FB11" s="60" t="s">
        <v>148</v>
      </c>
      <c r="FC11" s="60">
        <v>11286363</v>
      </c>
      <c r="FD11" s="60">
        <v>185799383</v>
      </c>
      <c r="FE11" s="60">
        <v>72840348</v>
      </c>
      <c r="FF11" s="60">
        <v>155906559</v>
      </c>
      <c r="FG11" s="60">
        <v>98782947</v>
      </c>
      <c r="FH11" s="60" t="s">
        <v>110</v>
      </c>
      <c r="FI11" s="60">
        <v>11430269</v>
      </c>
      <c r="FJ11" s="60" t="s">
        <v>110</v>
      </c>
      <c r="FK11" s="60">
        <v>44518730</v>
      </c>
      <c r="FL11" s="60">
        <v>179482848</v>
      </c>
      <c r="FM11" s="60" t="s">
        <v>148</v>
      </c>
      <c r="FN11" s="60" t="s">
        <v>200</v>
      </c>
      <c r="FO11" s="60" t="s">
        <v>200</v>
      </c>
      <c r="FP11" s="60" t="s">
        <v>110</v>
      </c>
      <c r="FQ11" s="60" t="s">
        <v>149</v>
      </c>
      <c r="FR11" s="60" t="s">
        <v>149</v>
      </c>
      <c r="FS11" s="60">
        <v>40910109</v>
      </c>
      <c r="FT11" s="60" t="s">
        <v>148</v>
      </c>
      <c r="FU11" s="60" t="s">
        <v>200</v>
      </c>
      <c r="FV11" s="60" t="s">
        <v>200</v>
      </c>
      <c r="FW11" s="60">
        <v>142572909</v>
      </c>
      <c r="FX11" s="60" t="s">
        <v>149</v>
      </c>
      <c r="FY11" s="60" t="s">
        <v>149</v>
      </c>
      <c r="FZ11" s="60" t="s">
        <v>200</v>
      </c>
      <c r="GA11" s="60" t="s">
        <v>128</v>
      </c>
      <c r="GB11" s="60" t="s">
        <v>149</v>
      </c>
      <c r="GC11" s="60" t="s">
        <v>149</v>
      </c>
      <c r="GD11" s="60" t="s">
        <v>200</v>
      </c>
      <c r="GE11" s="60" t="s">
        <v>110</v>
      </c>
      <c r="GF11" s="60" t="s">
        <v>110</v>
      </c>
      <c r="GG11" s="60" t="s">
        <v>200</v>
      </c>
      <c r="GH11" s="60" t="s">
        <v>200</v>
      </c>
      <c r="GI11" s="60" t="s">
        <v>110</v>
      </c>
      <c r="GJ11" s="60" t="s">
        <v>200</v>
      </c>
      <c r="GK11" s="60" t="s">
        <v>110</v>
      </c>
      <c r="GL11" s="60">
        <v>59582050</v>
      </c>
      <c r="GM11" s="60" t="s">
        <v>110</v>
      </c>
      <c r="GN11" s="60" t="s">
        <v>200</v>
      </c>
      <c r="GO11" s="60" t="s">
        <v>200</v>
      </c>
      <c r="GP11" s="60" t="s">
        <v>110</v>
      </c>
      <c r="GQ11" s="60" t="s">
        <v>200</v>
      </c>
      <c r="GR11" s="60" t="s">
        <v>200</v>
      </c>
      <c r="GS11" s="60" t="s">
        <v>200</v>
      </c>
      <c r="GT11" s="60" t="s">
        <v>200</v>
      </c>
      <c r="GU11" s="60" t="s">
        <v>200</v>
      </c>
      <c r="GV11" s="60" t="s">
        <v>200</v>
      </c>
      <c r="GW11" s="60">
        <v>1146161619</v>
      </c>
      <c r="GX11" s="60" t="s">
        <v>200</v>
      </c>
      <c r="GY11" s="60">
        <v>22790384</v>
      </c>
      <c r="GZ11" s="60" t="s">
        <v>200</v>
      </c>
      <c r="HA11" s="60" t="s">
        <v>200</v>
      </c>
      <c r="HB11" s="60" t="s">
        <v>200</v>
      </c>
      <c r="HC11" s="60" t="s">
        <v>200</v>
      </c>
      <c r="HD11" s="60" t="s">
        <v>200</v>
      </c>
      <c r="HE11" s="60" t="s">
        <v>200</v>
      </c>
      <c r="HF11" s="60" t="s">
        <v>200</v>
      </c>
      <c r="HG11" s="60">
        <v>1275754492</v>
      </c>
      <c r="HH11" s="60">
        <v>42813581</v>
      </c>
      <c r="HI11" s="60" t="s">
        <v>148</v>
      </c>
      <c r="HJ11" s="60" t="s">
        <v>200</v>
      </c>
      <c r="HK11" s="60" t="s">
        <v>200</v>
      </c>
      <c r="HL11" s="60" t="s">
        <v>200</v>
      </c>
      <c r="HM11" s="60" t="s">
        <v>200</v>
      </c>
      <c r="HN11" s="60" t="s">
        <v>200</v>
      </c>
      <c r="HO11" s="60">
        <v>2987748</v>
      </c>
      <c r="HP11" s="60">
        <v>218815623</v>
      </c>
      <c r="HQ11" s="60">
        <v>91878313.5</v>
      </c>
      <c r="HR11" s="60">
        <v>-40150732</v>
      </c>
      <c r="HS11" s="60">
        <v>218027715.25</v>
      </c>
      <c r="HT11" s="60"/>
      <c r="HU11" s="60">
        <v>-68592160</v>
      </c>
      <c r="HV11" s="60">
        <v>-868800</v>
      </c>
      <c r="HW11" s="60">
        <v>13695364</v>
      </c>
      <c r="HX11" s="60" t="s">
        <v>110</v>
      </c>
      <c r="HY11" s="60">
        <v>-241037264</v>
      </c>
      <c r="HZ11" s="60" t="s">
        <v>188</v>
      </c>
      <c r="IA11" s="60">
        <v>22560211</v>
      </c>
      <c r="IB11" s="60">
        <v>35958080</v>
      </c>
      <c r="IC11" s="60">
        <v>320591034</v>
      </c>
      <c r="ID11" s="60">
        <v>-12225130</v>
      </c>
      <c r="IE11" s="66">
        <v>37625140</v>
      </c>
      <c r="IF11" s="60" t="s">
        <v>110</v>
      </c>
      <c r="IG11" s="60">
        <v>13938295</v>
      </c>
      <c r="IH11" s="60">
        <v>6174576</v>
      </c>
      <c r="II11" s="66">
        <v>32809790</v>
      </c>
      <c r="IJ11" s="60"/>
      <c r="IK11" s="60">
        <v>145065454</v>
      </c>
      <c r="IL11" s="60">
        <v>-32457480</v>
      </c>
      <c r="IM11" s="66">
        <v>21768240</v>
      </c>
      <c r="IN11" s="60">
        <v>316479966</v>
      </c>
      <c r="IO11" s="60"/>
      <c r="IP11" s="60">
        <v>-36194880</v>
      </c>
      <c r="IQ11" s="60">
        <v>76643235</v>
      </c>
      <c r="IR11" s="60"/>
      <c r="IS11" s="60">
        <v>19094000</v>
      </c>
      <c r="IT11" s="60"/>
      <c r="IU11" s="60">
        <v>5862619</v>
      </c>
      <c r="IV11" s="60" t="s">
        <v>149</v>
      </c>
      <c r="IW11" s="60" t="s">
        <v>210</v>
      </c>
      <c r="IX11" s="60">
        <v>31489287</v>
      </c>
      <c r="IY11" s="60" t="s">
        <v>188</v>
      </c>
      <c r="IZ11" s="60">
        <v>80492373</v>
      </c>
      <c r="JA11" s="60">
        <v>20864062</v>
      </c>
      <c r="JB11" s="60">
        <v>13612593</v>
      </c>
      <c r="JC11" s="60"/>
      <c r="JD11" s="60">
        <v>79947818</v>
      </c>
      <c r="JE11" s="60">
        <v>-3252560</v>
      </c>
      <c r="JF11" s="60" t="s">
        <v>188</v>
      </c>
      <c r="JG11" s="60">
        <v>4743396</v>
      </c>
      <c r="JH11" s="60"/>
      <c r="JI11" s="60">
        <v>12737324</v>
      </c>
      <c r="JJ11" s="60" t="s">
        <v>149</v>
      </c>
      <c r="JK11" s="60">
        <v>229132866</v>
      </c>
      <c r="JL11" s="60">
        <v>109681014</v>
      </c>
      <c r="JM11" s="60"/>
      <c r="JN11" s="60">
        <v>-9035643</v>
      </c>
      <c r="JO11" s="60">
        <v>647662400</v>
      </c>
      <c r="JP11" s="60">
        <v>30655695</v>
      </c>
      <c r="JQ11" s="60" t="s">
        <v>110</v>
      </c>
      <c r="JR11" s="60"/>
      <c r="JS11" s="60">
        <v>0</v>
      </c>
      <c r="JT11" s="60">
        <v>67488848</v>
      </c>
      <c r="JU11" s="60">
        <v>4236882</v>
      </c>
      <c r="JV11" s="60"/>
      <c r="JW11" s="60">
        <v>-62064645</v>
      </c>
      <c r="JX11" s="66">
        <v>51905749</v>
      </c>
      <c r="JY11" s="60"/>
      <c r="JZ11" s="60">
        <v>-369130</v>
      </c>
      <c r="KA11" s="60">
        <v>-3803280</v>
      </c>
      <c r="KB11" s="60"/>
      <c r="KC11" s="60">
        <v>1003250</v>
      </c>
      <c r="KD11" s="60"/>
      <c r="KE11" s="66">
        <v>23600370</v>
      </c>
    </row>
    <row r="12" spans="1:291" ht="17.25" customHeight="1">
      <c r="A12" s="108"/>
      <c r="B12" s="61" t="s">
        <v>223</v>
      </c>
      <c r="C12" s="63" t="s">
        <v>220</v>
      </c>
      <c r="D12" s="60">
        <f>IF(D11&lt;0,0,D11)</f>
        <v>453508554</v>
      </c>
      <c r="E12" s="60">
        <f t="shared" ref="E12:BP12" si="11">IF(E11&lt;0,0,E11)</f>
        <v>390852924.25</v>
      </c>
      <c r="F12" s="60">
        <f t="shared" si="11"/>
        <v>66506086</v>
      </c>
      <c r="G12" s="60">
        <f t="shared" si="11"/>
        <v>227072481</v>
      </c>
      <c r="H12" s="60" t="str">
        <f t="shared" si="11"/>
        <v>측정 제외</v>
      </c>
      <c r="I12" s="60">
        <f t="shared" si="11"/>
        <v>5016771685</v>
      </c>
      <c r="J12" s="60">
        <f t="shared" si="11"/>
        <v>2457272430</v>
      </c>
      <c r="K12" s="60" t="str">
        <f t="shared" si="11"/>
        <v>협약 종료</v>
      </c>
      <c r="L12" s="60">
        <f t="shared" si="11"/>
        <v>666920743.5</v>
      </c>
      <c r="M12" s="60" t="str">
        <f t="shared" si="11"/>
        <v>협약 종료</v>
      </c>
      <c r="N12" s="60" t="str">
        <f t="shared" si="11"/>
        <v>협약 종료</v>
      </c>
      <c r="O12" s="60">
        <f t="shared" si="11"/>
        <v>97187831</v>
      </c>
      <c r="P12" s="60">
        <f t="shared" si="11"/>
        <v>1172099240</v>
      </c>
      <c r="Q12" s="60">
        <f t="shared" si="11"/>
        <v>367061639</v>
      </c>
      <c r="R12" s="60" t="str">
        <f t="shared" si="11"/>
        <v/>
      </c>
      <c r="S12" s="60" t="str">
        <f t="shared" si="11"/>
        <v/>
      </c>
      <c r="T12" s="60">
        <f t="shared" si="11"/>
        <v>205413383</v>
      </c>
      <c r="U12" s="60" t="str">
        <f t="shared" si="11"/>
        <v>협약 종료</v>
      </c>
      <c r="V12" s="60" t="str">
        <f t="shared" si="11"/>
        <v>협약 종료</v>
      </c>
      <c r="W12" s="60" t="str">
        <f t="shared" si="11"/>
        <v>협약 종료</v>
      </c>
      <c r="X12" s="60" t="str">
        <f t="shared" si="11"/>
        <v/>
      </c>
      <c r="Y12" s="60">
        <f t="shared" si="11"/>
        <v>440373164</v>
      </c>
      <c r="Z12" s="60" t="str">
        <f t="shared" si="11"/>
        <v/>
      </c>
      <c r="AA12" s="60" t="str">
        <f t="shared" si="11"/>
        <v>측정(무성과)</v>
      </c>
      <c r="AB12" s="60">
        <f t="shared" si="11"/>
        <v>256028547</v>
      </c>
      <c r="AC12" s="60" t="str">
        <f t="shared" si="11"/>
        <v/>
      </c>
      <c r="AD12" s="60">
        <f t="shared" si="11"/>
        <v>97401436</v>
      </c>
      <c r="AE12" s="60">
        <f t="shared" si="11"/>
        <v>209095873</v>
      </c>
      <c r="AF12" s="60" t="str">
        <f t="shared" si="11"/>
        <v/>
      </c>
      <c r="AG12" s="60" t="str">
        <f t="shared" si="11"/>
        <v>협약 종료</v>
      </c>
      <c r="AH12" s="60" t="str">
        <f t="shared" si="11"/>
        <v>측정(무성과)</v>
      </c>
      <c r="AI12" s="60" t="str">
        <f t="shared" si="11"/>
        <v/>
      </c>
      <c r="AJ12" s="60">
        <f t="shared" si="11"/>
        <v>39039811</v>
      </c>
      <c r="AK12" s="60" t="str">
        <f t="shared" si="11"/>
        <v/>
      </c>
      <c r="AL12" s="60">
        <f t="shared" si="11"/>
        <v>135182952</v>
      </c>
      <c r="AM12" s="60" t="str">
        <f t="shared" si="11"/>
        <v/>
      </c>
      <c r="AN12" s="60" t="str">
        <f t="shared" si="11"/>
        <v>협약 해지</v>
      </c>
      <c r="AO12" s="60">
        <f t="shared" si="11"/>
        <v>0</v>
      </c>
      <c r="AP12" s="60" t="str">
        <f t="shared" si="11"/>
        <v/>
      </c>
      <c r="AQ12" s="60" t="str">
        <f t="shared" si="11"/>
        <v/>
      </c>
      <c r="AR12" s="60" t="str">
        <f t="shared" si="11"/>
        <v>협약 종료</v>
      </c>
      <c r="AS12" s="60" t="str">
        <f t="shared" si="11"/>
        <v/>
      </c>
      <c r="AT12" s="60">
        <f t="shared" si="11"/>
        <v>61270011</v>
      </c>
      <c r="AU12" s="60" t="str">
        <f t="shared" si="11"/>
        <v>협약 종료</v>
      </c>
      <c r="AV12" s="60" t="str">
        <f t="shared" si="11"/>
        <v/>
      </c>
      <c r="AW12" s="60" t="str">
        <f t="shared" si="11"/>
        <v/>
      </c>
      <c r="AX12" s="60" t="str">
        <f t="shared" si="11"/>
        <v/>
      </c>
      <c r="AY12" s="60" t="str">
        <f t="shared" si="11"/>
        <v>협약 해지</v>
      </c>
      <c r="AZ12" s="60">
        <f t="shared" si="11"/>
        <v>130394276</v>
      </c>
      <c r="BA12" s="60">
        <f t="shared" si="11"/>
        <v>23158110</v>
      </c>
      <c r="BB12" s="60" t="str">
        <f t="shared" si="11"/>
        <v/>
      </c>
      <c r="BC12" s="60" t="str">
        <f t="shared" si="11"/>
        <v/>
      </c>
      <c r="BD12" s="60" t="str">
        <f t="shared" si="11"/>
        <v>협약 해지</v>
      </c>
      <c r="BE12" s="60" t="str">
        <f t="shared" si="11"/>
        <v>측정 제외</v>
      </c>
      <c r="BF12" s="60" t="str">
        <f t="shared" si="11"/>
        <v/>
      </c>
      <c r="BG12" s="60" t="str">
        <f t="shared" si="11"/>
        <v>협약 종료</v>
      </c>
      <c r="BH12" s="60" t="str">
        <f t="shared" si="11"/>
        <v/>
      </c>
      <c r="BI12" s="60">
        <f t="shared" si="11"/>
        <v>86318144</v>
      </c>
      <c r="BJ12" s="60">
        <f t="shared" si="11"/>
        <v>102394592</v>
      </c>
      <c r="BK12" s="60">
        <f t="shared" si="11"/>
        <v>41681355</v>
      </c>
      <c r="BL12" s="60" t="str">
        <f t="shared" si="11"/>
        <v/>
      </c>
      <c r="BM12" s="60" t="str">
        <f t="shared" si="11"/>
        <v/>
      </c>
      <c r="BN12" s="60">
        <f t="shared" si="11"/>
        <v>63932517</v>
      </c>
      <c r="BO12" s="60">
        <f t="shared" si="11"/>
        <v>2642579</v>
      </c>
      <c r="BP12" s="60" t="str">
        <f t="shared" si="11"/>
        <v>측정(무성과)</v>
      </c>
      <c r="BQ12" s="60" t="str">
        <f t="shared" ref="BQ12:EB12" si="12">IF(BQ11&lt;0,0,BQ11)</f>
        <v>협약 종료</v>
      </c>
      <c r="BR12" s="60" t="str">
        <f t="shared" si="12"/>
        <v>협약 해지</v>
      </c>
      <c r="BS12" s="60">
        <f t="shared" si="12"/>
        <v>219857198</v>
      </c>
      <c r="BT12" s="60" t="str">
        <f t="shared" si="12"/>
        <v/>
      </c>
      <c r="BU12" s="60" t="str">
        <f t="shared" si="12"/>
        <v>측정 제외</v>
      </c>
      <c r="BV12" s="60">
        <f t="shared" si="12"/>
        <v>21413407</v>
      </c>
      <c r="BW12" s="60">
        <f t="shared" si="12"/>
        <v>6116147</v>
      </c>
      <c r="BX12" s="60">
        <f t="shared" si="12"/>
        <v>12123605</v>
      </c>
      <c r="BY12" s="60" t="str">
        <f t="shared" si="12"/>
        <v/>
      </c>
      <c r="BZ12" s="60">
        <f t="shared" si="12"/>
        <v>221327599</v>
      </c>
      <c r="CA12" s="60" t="str">
        <f t="shared" si="12"/>
        <v/>
      </c>
      <c r="CB12" s="60" t="str">
        <f t="shared" si="12"/>
        <v/>
      </c>
      <c r="CC12" s="60">
        <f t="shared" si="12"/>
        <v>31191396</v>
      </c>
      <c r="CD12" s="60" t="str">
        <f t="shared" si="12"/>
        <v/>
      </c>
      <c r="CE12" s="60">
        <f t="shared" si="12"/>
        <v>351711799</v>
      </c>
      <c r="CF12" s="60">
        <f t="shared" si="12"/>
        <v>17060820</v>
      </c>
      <c r="CG12" s="60" t="str">
        <f t="shared" si="12"/>
        <v/>
      </c>
      <c r="CH12" s="60">
        <f t="shared" si="12"/>
        <v>650963011.5</v>
      </c>
      <c r="CI12" s="60">
        <f t="shared" si="12"/>
        <v>14895710</v>
      </c>
      <c r="CJ12" s="60" t="str">
        <f t="shared" si="12"/>
        <v>측정 제외</v>
      </c>
      <c r="CK12" s="60">
        <f t="shared" si="12"/>
        <v>20343882</v>
      </c>
      <c r="CL12" s="60">
        <f t="shared" si="12"/>
        <v>117928923.75</v>
      </c>
      <c r="CM12" s="60">
        <f t="shared" si="12"/>
        <v>16641513</v>
      </c>
      <c r="CN12" s="60">
        <f t="shared" si="12"/>
        <v>1268945422.25</v>
      </c>
      <c r="CO12" s="60">
        <f t="shared" si="12"/>
        <v>3665648</v>
      </c>
      <c r="CP12" s="60">
        <f t="shared" si="12"/>
        <v>15262469</v>
      </c>
      <c r="CQ12" s="60">
        <f t="shared" si="12"/>
        <v>111447583</v>
      </c>
      <c r="CR12" s="60" t="str">
        <f t="shared" si="12"/>
        <v>협약 종료</v>
      </c>
      <c r="CS12" s="60">
        <f t="shared" si="12"/>
        <v>81869453</v>
      </c>
      <c r="CT12" s="60" t="str">
        <f t="shared" si="12"/>
        <v>협약 종료</v>
      </c>
      <c r="CU12" s="60" t="str">
        <f t="shared" si="12"/>
        <v/>
      </c>
      <c r="CV12" s="60" t="str">
        <f t="shared" si="12"/>
        <v/>
      </c>
      <c r="CW12" s="60" t="str">
        <f t="shared" si="12"/>
        <v/>
      </c>
      <c r="CX12" s="60">
        <f t="shared" si="12"/>
        <v>0</v>
      </c>
      <c r="CY12" s="60" t="str">
        <f t="shared" si="12"/>
        <v/>
      </c>
      <c r="CZ12" s="60" t="str">
        <f t="shared" si="12"/>
        <v>협약 종료</v>
      </c>
      <c r="DA12" s="60">
        <f t="shared" si="12"/>
        <v>249140184</v>
      </c>
      <c r="DB12" s="60" t="str">
        <f t="shared" si="12"/>
        <v>측정(무성과)</v>
      </c>
      <c r="DC12" s="60" t="str">
        <f t="shared" si="12"/>
        <v>측정(무성과)</v>
      </c>
      <c r="DD12" s="60" t="str">
        <f t="shared" si="12"/>
        <v/>
      </c>
      <c r="DE12" s="60">
        <f t="shared" si="12"/>
        <v>2010822</v>
      </c>
      <c r="DF12" s="60">
        <f t="shared" si="12"/>
        <v>616759546</v>
      </c>
      <c r="DG12" s="60" t="str">
        <f t="shared" si="12"/>
        <v/>
      </c>
      <c r="DH12" s="60">
        <f t="shared" si="12"/>
        <v>73748898</v>
      </c>
      <c r="DI12" s="60">
        <f t="shared" si="12"/>
        <v>51509280</v>
      </c>
      <c r="DJ12" s="60">
        <f t="shared" si="12"/>
        <v>67721341</v>
      </c>
      <c r="DK12" s="60" t="str">
        <f t="shared" si="12"/>
        <v/>
      </c>
      <c r="DL12" s="60">
        <f t="shared" si="12"/>
        <v>222016079</v>
      </c>
      <c r="DM12" s="60" t="str">
        <f t="shared" si="12"/>
        <v/>
      </c>
      <c r="DN12" s="60">
        <f t="shared" si="12"/>
        <v>49046770</v>
      </c>
      <c r="DO12" s="60">
        <f t="shared" si="12"/>
        <v>38245170.25</v>
      </c>
      <c r="DP12" s="60">
        <f t="shared" si="12"/>
        <v>47506582</v>
      </c>
      <c r="DQ12" s="60">
        <f t="shared" si="12"/>
        <v>160303360.75</v>
      </c>
      <c r="DR12" s="60">
        <f t="shared" si="12"/>
        <v>255600</v>
      </c>
      <c r="DS12" s="60" t="str">
        <f t="shared" si="12"/>
        <v/>
      </c>
      <c r="DT12" s="60">
        <f t="shared" si="12"/>
        <v>381658373</v>
      </c>
      <c r="DU12" s="60">
        <f t="shared" si="12"/>
        <v>56455274</v>
      </c>
      <c r="DV12" s="60">
        <f t="shared" si="12"/>
        <v>86735652</v>
      </c>
      <c r="DW12" s="60" t="str">
        <f t="shared" si="12"/>
        <v/>
      </c>
      <c r="DX12" s="60">
        <f t="shared" si="12"/>
        <v>79510781</v>
      </c>
      <c r="DY12" s="60">
        <f t="shared" si="12"/>
        <v>605179193.5</v>
      </c>
      <c r="DZ12" s="60">
        <f t="shared" si="12"/>
        <v>101676210</v>
      </c>
      <c r="EA12" s="60">
        <f t="shared" si="12"/>
        <v>71786226</v>
      </c>
      <c r="EB12" s="60" t="str">
        <f t="shared" si="12"/>
        <v/>
      </c>
      <c r="EC12" s="60">
        <f t="shared" ref="EC12:GN12" si="13">IF(EC11&lt;0,0,EC11)</f>
        <v>2957417127</v>
      </c>
      <c r="ED12" s="60" t="str">
        <f t="shared" si="13"/>
        <v/>
      </c>
      <c r="EE12" s="60">
        <f t="shared" si="13"/>
        <v>29166973</v>
      </c>
      <c r="EF12" s="60">
        <f t="shared" si="13"/>
        <v>103561903</v>
      </c>
      <c r="EG12" s="60">
        <f t="shared" si="13"/>
        <v>96384418</v>
      </c>
      <c r="EH12" s="60">
        <f t="shared" si="13"/>
        <v>77048235</v>
      </c>
      <c r="EI12" s="60">
        <f t="shared" si="13"/>
        <v>16929950</v>
      </c>
      <c r="EJ12" s="60">
        <f t="shared" si="13"/>
        <v>255107341.25</v>
      </c>
      <c r="EK12" s="60">
        <f t="shared" si="13"/>
        <v>48964270</v>
      </c>
      <c r="EL12" s="60" t="str">
        <f t="shared" si="13"/>
        <v/>
      </c>
      <c r="EM12" s="60">
        <f t="shared" si="13"/>
        <v>710032163</v>
      </c>
      <c r="EN12" s="60">
        <f t="shared" si="13"/>
        <v>28630657</v>
      </c>
      <c r="EO12" s="60">
        <f t="shared" si="13"/>
        <v>1131649576</v>
      </c>
      <c r="EP12" s="60">
        <f t="shared" si="13"/>
        <v>112623053</v>
      </c>
      <c r="EQ12" s="60">
        <f t="shared" si="13"/>
        <v>101785302.5</v>
      </c>
      <c r="ER12" s="60">
        <f t="shared" si="13"/>
        <v>1496404679</v>
      </c>
      <c r="ES12" s="60">
        <f t="shared" si="13"/>
        <v>1424080502</v>
      </c>
      <c r="ET12" s="60" t="str">
        <f t="shared" si="13"/>
        <v/>
      </c>
      <c r="EU12" s="60">
        <f t="shared" si="13"/>
        <v>20409950</v>
      </c>
      <c r="EV12" s="60" t="str">
        <f t="shared" si="13"/>
        <v/>
      </c>
      <c r="EW12" s="60" t="str">
        <f t="shared" si="13"/>
        <v/>
      </c>
      <c r="EX12" s="60">
        <f t="shared" si="13"/>
        <v>3669550</v>
      </c>
      <c r="EY12" s="60" t="str">
        <f t="shared" si="13"/>
        <v/>
      </c>
      <c r="EZ12" s="60">
        <f t="shared" si="13"/>
        <v>1316493985</v>
      </c>
      <c r="FA12" s="60" t="str">
        <f t="shared" si="13"/>
        <v/>
      </c>
      <c r="FB12" s="60" t="str">
        <f t="shared" si="13"/>
        <v>측정 제외</v>
      </c>
      <c r="FC12" s="60">
        <f t="shared" si="13"/>
        <v>11286363</v>
      </c>
      <c r="FD12" s="60">
        <f t="shared" si="13"/>
        <v>185799383</v>
      </c>
      <c r="FE12" s="60">
        <f t="shared" si="13"/>
        <v>72840348</v>
      </c>
      <c r="FF12" s="60">
        <f t="shared" si="13"/>
        <v>155906559</v>
      </c>
      <c r="FG12" s="60">
        <f t="shared" si="13"/>
        <v>98782947</v>
      </c>
      <c r="FH12" s="60" t="str">
        <f t="shared" si="13"/>
        <v>협약 종료</v>
      </c>
      <c r="FI12" s="60">
        <f t="shared" si="13"/>
        <v>11430269</v>
      </c>
      <c r="FJ12" s="60" t="str">
        <f t="shared" si="13"/>
        <v>협약 종료</v>
      </c>
      <c r="FK12" s="60">
        <f t="shared" si="13"/>
        <v>44518730</v>
      </c>
      <c r="FL12" s="60">
        <f t="shared" si="13"/>
        <v>179482848</v>
      </c>
      <c r="FM12" s="60" t="str">
        <f t="shared" si="13"/>
        <v>측정 제외</v>
      </c>
      <c r="FN12" s="60" t="str">
        <f t="shared" si="13"/>
        <v/>
      </c>
      <c r="FO12" s="60" t="str">
        <f t="shared" si="13"/>
        <v/>
      </c>
      <c r="FP12" s="60" t="str">
        <f t="shared" si="13"/>
        <v>협약 종료</v>
      </c>
      <c r="FQ12" s="60" t="str">
        <f t="shared" si="13"/>
        <v>측정(무성과)</v>
      </c>
      <c r="FR12" s="60" t="str">
        <f t="shared" si="13"/>
        <v>측정(무성과)</v>
      </c>
      <c r="FS12" s="60">
        <f t="shared" si="13"/>
        <v>40910109</v>
      </c>
      <c r="FT12" s="60" t="str">
        <f t="shared" si="13"/>
        <v>측정 제외</v>
      </c>
      <c r="FU12" s="60" t="str">
        <f t="shared" si="13"/>
        <v/>
      </c>
      <c r="FV12" s="60" t="str">
        <f t="shared" si="13"/>
        <v/>
      </c>
      <c r="FW12" s="60">
        <f t="shared" si="13"/>
        <v>142572909</v>
      </c>
      <c r="FX12" s="60" t="str">
        <f t="shared" si="13"/>
        <v>측정(무성과)</v>
      </c>
      <c r="FY12" s="60" t="str">
        <f t="shared" si="13"/>
        <v>측정(무성과)</v>
      </c>
      <c r="FZ12" s="60" t="str">
        <f t="shared" si="13"/>
        <v/>
      </c>
      <c r="GA12" s="60" t="str">
        <f t="shared" si="13"/>
        <v>협약 해지</v>
      </c>
      <c r="GB12" s="60" t="str">
        <f t="shared" si="13"/>
        <v>측정(무성과)</v>
      </c>
      <c r="GC12" s="60" t="str">
        <f t="shared" si="13"/>
        <v>측정(무성과)</v>
      </c>
      <c r="GD12" s="60" t="str">
        <f t="shared" si="13"/>
        <v/>
      </c>
      <c r="GE12" s="60" t="str">
        <f t="shared" si="13"/>
        <v>협약 종료</v>
      </c>
      <c r="GF12" s="60" t="str">
        <f t="shared" si="13"/>
        <v>협약 종료</v>
      </c>
      <c r="GG12" s="60" t="str">
        <f t="shared" si="13"/>
        <v/>
      </c>
      <c r="GH12" s="60" t="str">
        <f t="shared" si="13"/>
        <v/>
      </c>
      <c r="GI12" s="60" t="str">
        <f t="shared" si="13"/>
        <v>협약 종료</v>
      </c>
      <c r="GJ12" s="60" t="str">
        <f t="shared" si="13"/>
        <v/>
      </c>
      <c r="GK12" s="60" t="str">
        <f t="shared" si="13"/>
        <v>협약 종료</v>
      </c>
      <c r="GL12" s="60">
        <f t="shared" si="13"/>
        <v>59582050</v>
      </c>
      <c r="GM12" s="60" t="str">
        <f t="shared" si="13"/>
        <v>협약 종료</v>
      </c>
      <c r="GN12" s="60" t="str">
        <f t="shared" si="13"/>
        <v/>
      </c>
      <c r="GO12" s="60" t="str">
        <f t="shared" ref="GO12:IZ12" si="14">IF(GO11&lt;0,0,GO11)</f>
        <v/>
      </c>
      <c r="GP12" s="60" t="str">
        <f t="shared" si="14"/>
        <v>협약 종료</v>
      </c>
      <c r="GQ12" s="60" t="str">
        <f t="shared" si="14"/>
        <v/>
      </c>
      <c r="GR12" s="60" t="str">
        <f t="shared" si="14"/>
        <v/>
      </c>
      <c r="GS12" s="60" t="str">
        <f t="shared" si="14"/>
        <v/>
      </c>
      <c r="GT12" s="60" t="str">
        <f t="shared" si="14"/>
        <v/>
      </c>
      <c r="GU12" s="60" t="str">
        <f t="shared" si="14"/>
        <v/>
      </c>
      <c r="GV12" s="60" t="str">
        <f t="shared" si="14"/>
        <v/>
      </c>
      <c r="GW12" s="60">
        <f t="shared" si="14"/>
        <v>1146161619</v>
      </c>
      <c r="GX12" s="60" t="str">
        <f t="shared" si="14"/>
        <v/>
      </c>
      <c r="GY12" s="60">
        <f t="shared" si="14"/>
        <v>22790384</v>
      </c>
      <c r="GZ12" s="60" t="str">
        <f t="shared" si="14"/>
        <v/>
      </c>
      <c r="HA12" s="60" t="str">
        <f t="shared" si="14"/>
        <v/>
      </c>
      <c r="HB12" s="60" t="str">
        <f t="shared" si="14"/>
        <v/>
      </c>
      <c r="HC12" s="60" t="str">
        <f t="shared" si="14"/>
        <v/>
      </c>
      <c r="HD12" s="60" t="str">
        <f t="shared" si="14"/>
        <v/>
      </c>
      <c r="HE12" s="60" t="str">
        <f t="shared" si="14"/>
        <v/>
      </c>
      <c r="HF12" s="60" t="str">
        <f t="shared" si="14"/>
        <v/>
      </c>
      <c r="HG12" s="60">
        <f t="shared" si="14"/>
        <v>1275754492</v>
      </c>
      <c r="HH12" s="60">
        <f t="shared" si="14"/>
        <v>42813581</v>
      </c>
      <c r="HI12" s="60" t="str">
        <f t="shared" si="14"/>
        <v>측정 제외</v>
      </c>
      <c r="HJ12" s="60" t="str">
        <f t="shared" si="14"/>
        <v/>
      </c>
      <c r="HK12" s="60" t="str">
        <f t="shared" si="14"/>
        <v/>
      </c>
      <c r="HL12" s="60" t="str">
        <f t="shared" si="14"/>
        <v/>
      </c>
      <c r="HM12" s="60" t="str">
        <f t="shared" si="14"/>
        <v/>
      </c>
      <c r="HN12" s="60" t="str">
        <f t="shared" si="14"/>
        <v/>
      </c>
      <c r="HO12" s="60">
        <f t="shared" si="14"/>
        <v>2987748</v>
      </c>
      <c r="HP12" s="60">
        <f t="shared" si="14"/>
        <v>218815623</v>
      </c>
      <c r="HQ12" s="60">
        <f t="shared" si="14"/>
        <v>91878313.5</v>
      </c>
      <c r="HR12" s="60">
        <f t="shared" si="14"/>
        <v>0</v>
      </c>
      <c r="HS12" s="60">
        <f t="shared" si="14"/>
        <v>218027715.25</v>
      </c>
      <c r="HT12" s="60">
        <f t="shared" si="14"/>
        <v>0</v>
      </c>
      <c r="HU12" s="60">
        <f t="shared" si="14"/>
        <v>0</v>
      </c>
      <c r="HV12" s="60">
        <f t="shared" si="14"/>
        <v>0</v>
      </c>
      <c r="HW12" s="60">
        <f t="shared" si="14"/>
        <v>13695364</v>
      </c>
      <c r="HX12" s="60" t="str">
        <f t="shared" si="14"/>
        <v>협약 종료</v>
      </c>
      <c r="HY12" s="60">
        <f t="shared" si="14"/>
        <v>0</v>
      </c>
      <c r="HZ12" s="60" t="str">
        <f t="shared" si="14"/>
        <v>협약 종료(미협약)</v>
      </c>
      <c r="IA12" s="60">
        <f t="shared" si="14"/>
        <v>22560211</v>
      </c>
      <c r="IB12" s="60">
        <f t="shared" si="14"/>
        <v>35958080</v>
      </c>
      <c r="IC12" s="60">
        <f t="shared" si="14"/>
        <v>320591034</v>
      </c>
      <c r="ID12" s="60">
        <f t="shared" si="14"/>
        <v>0</v>
      </c>
      <c r="IE12" s="60">
        <f t="shared" si="14"/>
        <v>37625140</v>
      </c>
      <c r="IF12" s="60" t="str">
        <f t="shared" si="14"/>
        <v>협약 종료</v>
      </c>
      <c r="IG12" s="60">
        <f t="shared" si="14"/>
        <v>13938295</v>
      </c>
      <c r="IH12" s="60">
        <f t="shared" si="14"/>
        <v>6174576</v>
      </c>
      <c r="II12" s="60">
        <f t="shared" si="14"/>
        <v>32809790</v>
      </c>
      <c r="IJ12" s="60">
        <f t="shared" si="14"/>
        <v>0</v>
      </c>
      <c r="IK12" s="60">
        <f t="shared" si="14"/>
        <v>145065454</v>
      </c>
      <c r="IL12" s="60">
        <f t="shared" si="14"/>
        <v>0</v>
      </c>
      <c r="IM12" s="60">
        <f t="shared" si="14"/>
        <v>21768240</v>
      </c>
      <c r="IN12" s="60">
        <f t="shared" si="14"/>
        <v>316479966</v>
      </c>
      <c r="IO12" s="60">
        <f t="shared" si="14"/>
        <v>0</v>
      </c>
      <c r="IP12" s="60">
        <f t="shared" si="14"/>
        <v>0</v>
      </c>
      <c r="IQ12" s="60">
        <f t="shared" si="14"/>
        <v>76643235</v>
      </c>
      <c r="IR12" s="60">
        <f t="shared" si="14"/>
        <v>0</v>
      </c>
      <c r="IS12" s="60">
        <f t="shared" si="14"/>
        <v>19094000</v>
      </c>
      <c r="IT12" s="60">
        <f t="shared" si="14"/>
        <v>0</v>
      </c>
      <c r="IU12" s="60">
        <f t="shared" si="14"/>
        <v>5862619</v>
      </c>
      <c r="IV12" s="60" t="str">
        <f t="shared" si="14"/>
        <v>측정(무성과)</v>
      </c>
      <c r="IW12" s="60" t="s">
        <v>210</v>
      </c>
      <c r="IX12" s="60">
        <f t="shared" si="14"/>
        <v>31489287</v>
      </c>
      <c r="IY12" s="60" t="str">
        <f t="shared" si="14"/>
        <v>협약 종료(미협약)</v>
      </c>
      <c r="IZ12" s="60">
        <f t="shared" si="14"/>
        <v>80492373</v>
      </c>
      <c r="JA12" s="60">
        <f t="shared" ref="JA12:KE12" si="15">IF(JA11&lt;0,0,JA11)</f>
        <v>20864062</v>
      </c>
      <c r="JB12" s="60">
        <f t="shared" si="15"/>
        <v>13612593</v>
      </c>
      <c r="JC12" s="60">
        <f t="shared" si="15"/>
        <v>0</v>
      </c>
      <c r="JD12" s="60">
        <f t="shared" si="15"/>
        <v>79947818</v>
      </c>
      <c r="JE12" s="60">
        <f t="shared" si="15"/>
        <v>0</v>
      </c>
      <c r="JF12" s="60" t="str">
        <f t="shared" si="15"/>
        <v>협약 종료(미협약)</v>
      </c>
      <c r="JG12" s="60">
        <f t="shared" si="15"/>
        <v>4743396</v>
      </c>
      <c r="JH12" s="60">
        <f t="shared" si="15"/>
        <v>0</v>
      </c>
      <c r="JI12" s="60">
        <f t="shared" si="15"/>
        <v>12737324</v>
      </c>
      <c r="JJ12" s="60" t="str">
        <f t="shared" si="15"/>
        <v>측정(무성과)</v>
      </c>
      <c r="JK12" s="60">
        <f t="shared" si="15"/>
        <v>229132866</v>
      </c>
      <c r="JL12" s="60">
        <f t="shared" si="15"/>
        <v>109681014</v>
      </c>
      <c r="JM12" s="60">
        <f t="shared" si="15"/>
        <v>0</v>
      </c>
      <c r="JN12" s="60">
        <f t="shared" si="15"/>
        <v>0</v>
      </c>
      <c r="JO12" s="60">
        <f t="shared" si="15"/>
        <v>647662400</v>
      </c>
      <c r="JP12" s="60">
        <f t="shared" si="15"/>
        <v>30655695</v>
      </c>
      <c r="JQ12" s="60" t="str">
        <f t="shared" si="15"/>
        <v>협약 종료</v>
      </c>
      <c r="JR12" s="60">
        <f t="shared" si="15"/>
        <v>0</v>
      </c>
      <c r="JS12" s="60">
        <f t="shared" si="15"/>
        <v>0</v>
      </c>
      <c r="JT12" s="60">
        <f t="shared" si="15"/>
        <v>67488848</v>
      </c>
      <c r="JU12" s="60">
        <f t="shared" si="15"/>
        <v>4236882</v>
      </c>
      <c r="JV12" s="60">
        <f t="shared" si="15"/>
        <v>0</v>
      </c>
      <c r="JW12" s="60">
        <f t="shared" si="15"/>
        <v>0</v>
      </c>
      <c r="JX12" s="60">
        <f t="shared" si="15"/>
        <v>51905749</v>
      </c>
      <c r="JY12" s="60">
        <f t="shared" si="15"/>
        <v>0</v>
      </c>
      <c r="JZ12" s="60">
        <f t="shared" si="15"/>
        <v>0</v>
      </c>
      <c r="KA12" s="60">
        <f t="shared" si="15"/>
        <v>0</v>
      </c>
      <c r="KB12" s="60">
        <f t="shared" si="15"/>
        <v>0</v>
      </c>
      <c r="KC12" s="60">
        <f t="shared" si="15"/>
        <v>1003250</v>
      </c>
      <c r="KD12" s="60">
        <f t="shared" si="15"/>
        <v>0</v>
      </c>
      <c r="KE12" s="60">
        <f t="shared" si="15"/>
        <v>23600370</v>
      </c>
    </row>
    <row r="13" spans="1:291" ht="17.25" customHeight="1">
      <c r="A13" s="108"/>
      <c r="B13" s="61" t="s">
        <v>79</v>
      </c>
      <c r="C13" s="65" t="s">
        <v>35</v>
      </c>
      <c r="D13" s="60">
        <v>479627204</v>
      </c>
      <c r="E13" s="60">
        <v>542936368</v>
      </c>
      <c r="F13" s="60">
        <v>80567136</v>
      </c>
      <c r="G13" s="60">
        <v>227424481</v>
      </c>
      <c r="H13" s="60" t="s">
        <v>148</v>
      </c>
      <c r="I13" s="60">
        <v>5402564922</v>
      </c>
      <c r="J13" s="60">
        <v>2535619563</v>
      </c>
      <c r="K13" s="60" t="s">
        <v>110</v>
      </c>
      <c r="L13" s="60">
        <v>570281506</v>
      </c>
      <c r="M13" s="60" t="s">
        <v>110</v>
      </c>
      <c r="N13" s="60" t="s">
        <v>110</v>
      </c>
      <c r="O13" s="60">
        <v>94405519</v>
      </c>
      <c r="P13" s="60">
        <v>1223619401</v>
      </c>
      <c r="Q13" s="60">
        <v>377358529</v>
      </c>
      <c r="R13" s="60" t="s">
        <v>200</v>
      </c>
      <c r="S13" s="60" t="s">
        <v>200</v>
      </c>
      <c r="T13" s="60">
        <v>249536823</v>
      </c>
      <c r="U13" s="60" t="s">
        <v>110</v>
      </c>
      <c r="V13" s="60" t="s">
        <v>110</v>
      </c>
      <c r="W13" s="60" t="s">
        <v>110</v>
      </c>
      <c r="X13" s="60" t="s">
        <v>200</v>
      </c>
      <c r="Y13" s="60">
        <v>528890177</v>
      </c>
      <c r="Z13" s="60" t="s">
        <v>200</v>
      </c>
      <c r="AA13" s="60" t="s">
        <v>149</v>
      </c>
      <c r="AB13" s="60">
        <v>321079235</v>
      </c>
      <c r="AC13" s="60" t="s">
        <v>200</v>
      </c>
      <c r="AD13" s="60">
        <v>97401436</v>
      </c>
      <c r="AE13" s="60">
        <v>227082873</v>
      </c>
      <c r="AF13" s="60" t="s">
        <v>200</v>
      </c>
      <c r="AG13" s="60" t="s">
        <v>110</v>
      </c>
      <c r="AH13" s="60" t="s">
        <v>149</v>
      </c>
      <c r="AI13" s="60" t="s">
        <v>200</v>
      </c>
      <c r="AJ13" s="60">
        <v>39039811</v>
      </c>
      <c r="AK13" s="60" t="s">
        <v>200</v>
      </c>
      <c r="AL13" s="60">
        <v>202251752</v>
      </c>
      <c r="AM13" s="60" t="s">
        <v>200</v>
      </c>
      <c r="AN13" s="60" t="s">
        <v>128</v>
      </c>
      <c r="AO13" s="60">
        <v>21894805</v>
      </c>
      <c r="AP13" s="60" t="s">
        <v>200</v>
      </c>
      <c r="AQ13" s="60" t="s">
        <v>200</v>
      </c>
      <c r="AR13" s="60" t="s">
        <v>110</v>
      </c>
      <c r="AS13" s="60" t="s">
        <v>200</v>
      </c>
      <c r="AT13" s="60">
        <v>69611361</v>
      </c>
      <c r="AU13" s="60" t="s">
        <v>110</v>
      </c>
      <c r="AV13" s="60" t="s">
        <v>200</v>
      </c>
      <c r="AW13" s="60" t="s">
        <v>200</v>
      </c>
      <c r="AX13" s="60" t="s">
        <v>200</v>
      </c>
      <c r="AY13" s="60" t="s">
        <v>128</v>
      </c>
      <c r="AZ13" s="60">
        <v>141863386</v>
      </c>
      <c r="BA13" s="60">
        <v>66906235</v>
      </c>
      <c r="BB13" s="60" t="s">
        <v>200</v>
      </c>
      <c r="BC13" s="60" t="s">
        <v>200</v>
      </c>
      <c r="BD13" s="60" t="s">
        <v>128</v>
      </c>
      <c r="BE13" s="60" t="s">
        <v>148</v>
      </c>
      <c r="BF13" s="60" t="s">
        <v>200</v>
      </c>
      <c r="BG13" s="60" t="s">
        <v>110</v>
      </c>
      <c r="BH13" s="60" t="s">
        <v>200</v>
      </c>
      <c r="BI13" s="60">
        <v>86318144</v>
      </c>
      <c r="BJ13" s="60">
        <v>121513042</v>
      </c>
      <c r="BK13" s="60">
        <v>41681355</v>
      </c>
      <c r="BL13" s="60" t="s">
        <v>200</v>
      </c>
      <c r="BM13" s="60" t="s">
        <v>200</v>
      </c>
      <c r="BN13" s="60">
        <v>137216267</v>
      </c>
      <c r="BO13" s="60">
        <v>7544639</v>
      </c>
      <c r="BP13" s="60" t="s">
        <v>149</v>
      </c>
      <c r="BQ13" s="60" t="s">
        <v>110</v>
      </c>
      <c r="BR13" s="60" t="s">
        <v>128</v>
      </c>
      <c r="BS13" s="60">
        <v>348951848</v>
      </c>
      <c r="BT13" s="60" t="s">
        <v>200</v>
      </c>
      <c r="BU13" s="60" t="s">
        <v>148</v>
      </c>
      <c r="BV13" s="60">
        <v>21413407</v>
      </c>
      <c r="BW13" s="60">
        <v>9830911</v>
      </c>
      <c r="BX13" s="60">
        <v>12123605</v>
      </c>
      <c r="BY13" s="60" t="s">
        <v>200</v>
      </c>
      <c r="BZ13" s="60">
        <v>221327599</v>
      </c>
      <c r="CA13" s="60" t="s">
        <v>200</v>
      </c>
      <c r="CB13" s="60" t="s">
        <v>200</v>
      </c>
      <c r="CC13" s="60">
        <v>40475316</v>
      </c>
      <c r="CD13" s="60" t="s">
        <v>200</v>
      </c>
      <c r="CE13" s="60">
        <v>348373024</v>
      </c>
      <c r="CF13" s="60">
        <v>17060820</v>
      </c>
      <c r="CG13" s="60" t="s">
        <v>200</v>
      </c>
      <c r="CH13" s="60">
        <v>671882124</v>
      </c>
      <c r="CI13" s="60">
        <v>14895710</v>
      </c>
      <c r="CJ13" s="60" t="s">
        <v>148</v>
      </c>
      <c r="CK13" s="60">
        <v>20343882</v>
      </c>
      <c r="CL13" s="60">
        <v>204359805</v>
      </c>
      <c r="CM13" s="60">
        <v>70020697</v>
      </c>
      <c r="CN13" s="60">
        <v>1280129202</v>
      </c>
      <c r="CO13" s="60">
        <v>3665648</v>
      </c>
      <c r="CP13" s="60">
        <v>15262469</v>
      </c>
      <c r="CQ13" s="60">
        <v>111447583</v>
      </c>
      <c r="CR13" s="60" t="s">
        <v>110</v>
      </c>
      <c r="CS13" s="60">
        <v>88890663</v>
      </c>
      <c r="CT13" s="60" t="s">
        <v>110</v>
      </c>
      <c r="CU13" s="60" t="s">
        <v>200</v>
      </c>
      <c r="CV13" s="60" t="s">
        <v>200</v>
      </c>
      <c r="CW13" s="60" t="s">
        <v>200</v>
      </c>
      <c r="CX13" s="60">
        <v>37654660</v>
      </c>
      <c r="CY13" s="60" t="s">
        <v>200</v>
      </c>
      <c r="CZ13" s="60" t="s">
        <v>110</v>
      </c>
      <c r="DA13" s="60">
        <v>249440184</v>
      </c>
      <c r="DB13" s="60" t="s">
        <v>149</v>
      </c>
      <c r="DC13" s="60" t="s">
        <v>149</v>
      </c>
      <c r="DD13" s="60" t="s">
        <v>200</v>
      </c>
      <c r="DE13" s="60">
        <v>2010822</v>
      </c>
      <c r="DF13" s="60">
        <v>610345584</v>
      </c>
      <c r="DG13" s="60" t="s">
        <v>200</v>
      </c>
      <c r="DH13" s="60">
        <v>96721961</v>
      </c>
      <c r="DI13" s="60">
        <v>60989280</v>
      </c>
      <c r="DJ13" s="60">
        <v>83531341</v>
      </c>
      <c r="DK13" s="60" t="s">
        <v>200</v>
      </c>
      <c r="DL13" s="60">
        <v>320499102</v>
      </c>
      <c r="DM13" s="60" t="s">
        <v>200</v>
      </c>
      <c r="DN13" s="60">
        <v>49046770</v>
      </c>
      <c r="DO13" s="60">
        <v>37088314</v>
      </c>
      <c r="DP13" s="60">
        <v>47506582</v>
      </c>
      <c r="DQ13" s="60">
        <v>214992052</v>
      </c>
      <c r="DR13" s="60">
        <v>0</v>
      </c>
      <c r="DS13" s="60" t="s">
        <v>200</v>
      </c>
      <c r="DT13" s="60">
        <v>444491953</v>
      </c>
      <c r="DU13" s="60">
        <v>70898954</v>
      </c>
      <c r="DV13" s="60">
        <v>91699327</v>
      </c>
      <c r="DW13" s="60" t="s">
        <v>200</v>
      </c>
      <c r="DX13" s="60">
        <v>77284931</v>
      </c>
      <c r="DY13" s="60">
        <v>649327631</v>
      </c>
      <c r="DZ13" s="60">
        <v>101938460</v>
      </c>
      <c r="EA13" s="60">
        <v>74536226</v>
      </c>
      <c r="EB13" s="60" t="s">
        <v>200</v>
      </c>
      <c r="EC13" s="60">
        <v>3039216820</v>
      </c>
      <c r="ED13" s="60" t="s">
        <v>200</v>
      </c>
      <c r="EE13" s="60">
        <v>53161261</v>
      </c>
      <c r="EF13" s="60">
        <v>109211903</v>
      </c>
      <c r="EG13" s="60">
        <v>99736658</v>
      </c>
      <c r="EH13" s="60">
        <v>73970685</v>
      </c>
      <c r="EI13" s="60">
        <v>16929950</v>
      </c>
      <c r="EJ13" s="60">
        <v>410058800</v>
      </c>
      <c r="EK13" s="60">
        <v>146321465</v>
      </c>
      <c r="EL13" s="60" t="s">
        <v>200</v>
      </c>
      <c r="EM13" s="60">
        <v>624876470</v>
      </c>
      <c r="EN13" s="60">
        <v>97460347</v>
      </c>
      <c r="EO13" s="60">
        <v>1559169221</v>
      </c>
      <c r="EP13" s="60">
        <v>112623053</v>
      </c>
      <c r="EQ13" s="60">
        <v>144426280</v>
      </c>
      <c r="ER13" s="60">
        <v>1498826211</v>
      </c>
      <c r="ES13" s="60">
        <v>1422514952</v>
      </c>
      <c r="ET13" s="60" t="s">
        <v>200</v>
      </c>
      <c r="EU13" s="60">
        <v>20409950</v>
      </c>
      <c r="EV13" s="60" t="s">
        <v>200</v>
      </c>
      <c r="EW13" s="60" t="s">
        <v>200</v>
      </c>
      <c r="EX13" s="60">
        <v>5064600</v>
      </c>
      <c r="EY13" s="60" t="s">
        <v>200</v>
      </c>
      <c r="EZ13" s="60">
        <v>1489594220</v>
      </c>
      <c r="FA13" s="60" t="s">
        <v>200</v>
      </c>
      <c r="FB13" s="60" t="s">
        <v>148</v>
      </c>
      <c r="FC13" s="60">
        <v>16776588</v>
      </c>
      <c r="FD13" s="60">
        <v>185799383</v>
      </c>
      <c r="FE13" s="60">
        <v>77224023</v>
      </c>
      <c r="FF13" s="60">
        <v>152567784</v>
      </c>
      <c r="FG13" s="60">
        <v>98782947</v>
      </c>
      <c r="FH13" s="60" t="s">
        <v>110</v>
      </c>
      <c r="FI13" s="60">
        <v>35946284</v>
      </c>
      <c r="FJ13" s="60" t="s">
        <v>110</v>
      </c>
      <c r="FK13" s="60">
        <v>48934900</v>
      </c>
      <c r="FL13" s="60">
        <v>265707753</v>
      </c>
      <c r="FM13" s="60" t="s">
        <v>148</v>
      </c>
      <c r="FN13" s="60" t="s">
        <v>200</v>
      </c>
      <c r="FO13" s="60" t="s">
        <v>200</v>
      </c>
      <c r="FP13" s="60" t="s">
        <v>110</v>
      </c>
      <c r="FQ13" s="60" t="s">
        <v>149</v>
      </c>
      <c r="FR13" s="60" t="s">
        <v>149</v>
      </c>
      <c r="FS13" s="60">
        <v>76679109</v>
      </c>
      <c r="FT13" s="60" t="s">
        <v>148</v>
      </c>
      <c r="FU13" s="60" t="s">
        <v>200</v>
      </c>
      <c r="FV13" s="60" t="s">
        <v>200</v>
      </c>
      <c r="FW13" s="60">
        <v>142572909</v>
      </c>
      <c r="FX13" s="60" t="s">
        <v>149</v>
      </c>
      <c r="FY13" s="60" t="s">
        <v>149</v>
      </c>
      <c r="FZ13" s="60" t="s">
        <v>200</v>
      </c>
      <c r="GA13" s="60" t="s">
        <v>128</v>
      </c>
      <c r="GB13" s="60" t="s">
        <v>149</v>
      </c>
      <c r="GC13" s="60" t="s">
        <v>149</v>
      </c>
      <c r="GD13" s="60" t="s">
        <v>200</v>
      </c>
      <c r="GE13" s="60" t="s">
        <v>110</v>
      </c>
      <c r="GF13" s="60" t="s">
        <v>110</v>
      </c>
      <c r="GG13" s="60" t="s">
        <v>200</v>
      </c>
      <c r="GH13" s="60" t="s">
        <v>200</v>
      </c>
      <c r="GI13" s="60" t="s">
        <v>110</v>
      </c>
      <c r="GJ13" s="60" t="s">
        <v>200</v>
      </c>
      <c r="GK13" s="60" t="s">
        <v>110</v>
      </c>
      <c r="GL13" s="60">
        <v>51835757</v>
      </c>
      <c r="GM13" s="60" t="s">
        <v>110</v>
      </c>
      <c r="GN13" s="60" t="s">
        <v>200</v>
      </c>
      <c r="GO13" s="60" t="s">
        <v>200</v>
      </c>
      <c r="GP13" s="60" t="s">
        <v>110</v>
      </c>
      <c r="GQ13" s="60" t="s">
        <v>200</v>
      </c>
      <c r="GR13" s="60" t="s">
        <v>200</v>
      </c>
      <c r="GS13" s="60" t="s">
        <v>200</v>
      </c>
      <c r="GT13" s="60" t="s">
        <v>200</v>
      </c>
      <c r="GU13" s="60" t="s">
        <v>200</v>
      </c>
      <c r="GV13" s="60" t="s">
        <v>200</v>
      </c>
      <c r="GW13" s="60">
        <v>1177803402</v>
      </c>
      <c r="GX13" s="60" t="s">
        <v>200</v>
      </c>
      <c r="GY13" s="60">
        <v>35461859</v>
      </c>
      <c r="GZ13" s="60" t="s">
        <v>200</v>
      </c>
      <c r="HA13" s="60" t="s">
        <v>200</v>
      </c>
      <c r="HB13" s="60" t="s">
        <v>200</v>
      </c>
      <c r="HC13" s="60" t="s">
        <v>200</v>
      </c>
      <c r="HD13" s="60" t="s">
        <v>200</v>
      </c>
      <c r="HE13" s="60" t="s">
        <v>200</v>
      </c>
      <c r="HF13" s="60" t="s">
        <v>200</v>
      </c>
      <c r="HG13" s="60">
        <v>1295397397</v>
      </c>
      <c r="HH13" s="60">
        <v>37624256</v>
      </c>
      <c r="HI13" s="60" t="s">
        <v>148</v>
      </c>
      <c r="HJ13" s="60" t="s">
        <v>200</v>
      </c>
      <c r="HK13" s="60" t="s">
        <v>200</v>
      </c>
      <c r="HL13" s="60" t="s">
        <v>200</v>
      </c>
      <c r="HM13" s="60" t="s">
        <v>200</v>
      </c>
      <c r="HN13" s="60" t="s">
        <v>200</v>
      </c>
      <c r="HO13" s="60">
        <v>5387748</v>
      </c>
      <c r="HP13" s="60">
        <v>217425798</v>
      </c>
      <c r="HQ13" s="60">
        <v>192472296</v>
      </c>
      <c r="HR13" s="67">
        <v>233766488</v>
      </c>
      <c r="HS13" s="67">
        <v>231028784</v>
      </c>
      <c r="HT13" s="60"/>
      <c r="HU13" s="60">
        <v>0</v>
      </c>
      <c r="HV13" s="67">
        <v>931200</v>
      </c>
      <c r="HW13" s="67">
        <v>2649483</v>
      </c>
      <c r="HX13" s="60" t="s">
        <v>110</v>
      </c>
      <c r="HY13" s="67">
        <v>50174996</v>
      </c>
      <c r="HZ13" s="60" t="s">
        <v>188</v>
      </c>
      <c r="IA13" s="67">
        <v>62719801</v>
      </c>
      <c r="IB13" s="67">
        <v>87894180</v>
      </c>
      <c r="IC13" s="67">
        <v>293393597</v>
      </c>
      <c r="ID13" s="67">
        <v>29032870</v>
      </c>
      <c r="IE13" s="67">
        <v>37625140</v>
      </c>
      <c r="IF13" s="60" t="s">
        <v>110</v>
      </c>
      <c r="IG13" s="67">
        <v>19456885</v>
      </c>
      <c r="IH13" s="67">
        <v>9406596</v>
      </c>
      <c r="II13" s="67">
        <v>32809790</v>
      </c>
      <c r="IJ13" s="60"/>
      <c r="IK13" s="67">
        <v>256548104</v>
      </c>
      <c r="IL13" s="67">
        <v>1244280</v>
      </c>
      <c r="IM13" s="67">
        <v>21768240</v>
      </c>
      <c r="IN13" s="67">
        <v>376632029</v>
      </c>
      <c r="IO13" s="60"/>
      <c r="IP13" s="67">
        <v>4528080</v>
      </c>
      <c r="IQ13" s="67">
        <v>132007679</v>
      </c>
      <c r="IR13" s="60"/>
      <c r="IS13" s="67">
        <v>21619470</v>
      </c>
      <c r="IT13" s="60"/>
      <c r="IU13" s="67">
        <v>26867579</v>
      </c>
      <c r="IV13" s="60" t="s">
        <v>149</v>
      </c>
      <c r="IW13" s="60" t="s">
        <v>210</v>
      </c>
      <c r="IX13" s="67">
        <v>28150512</v>
      </c>
      <c r="IY13" s="60" t="s">
        <v>188</v>
      </c>
      <c r="IZ13" s="67">
        <v>69458373</v>
      </c>
      <c r="JA13" s="67">
        <v>39992592</v>
      </c>
      <c r="JB13" s="67">
        <v>13612593</v>
      </c>
      <c r="JC13" s="60"/>
      <c r="JD13" s="67">
        <v>94123398</v>
      </c>
      <c r="JE13" s="67">
        <v>1229520</v>
      </c>
      <c r="JF13" s="60" t="s">
        <v>188</v>
      </c>
      <c r="JG13" s="67">
        <v>3784896</v>
      </c>
      <c r="JH13" s="60"/>
      <c r="JI13" s="67">
        <v>20146569</v>
      </c>
      <c r="JJ13" s="60" t="s">
        <v>149</v>
      </c>
      <c r="JK13" s="67">
        <v>289597709</v>
      </c>
      <c r="JL13" s="67">
        <v>128909094</v>
      </c>
      <c r="JM13" s="60"/>
      <c r="JN13" s="67">
        <v>17720307</v>
      </c>
      <c r="JO13" s="67">
        <v>567141883</v>
      </c>
      <c r="JP13" s="67">
        <v>27496320</v>
      </c>
      <c r="JQ13" s="60" t="s">
        <v>110</v>
      </c>
      <c r="JR13" s="60"/>
      <c r="JS13" s="60"/>
      <c r="JT13" s="67">
        <v>88186288</v>
      </c>
      <c r="JU13" s="67">
        <v>19180782</v>
      </c>
      <c r="JV13" s="60"/>
      <c r="JW13" s="67">
        <v>12056755</v>
      </c>
      <c r="JX13" s="67">
        <v>51905749</v>
      </c>
      <c r="JY13" s="60"/>
      <c r="JZ13" s="67">
        <v>17685440</v>
      </c>
      <c r="KA13" s="67">
        <v>9396720</v>
      </c>
      <c r="KB13" s="60"/>
      <c r="KC13" s="67">
        <v>23381800</v>
      </c>
      <c r="KD13" s="60"/>
      <c r="KE13" s="67">
        <v>23600370</v>
      </c>
    </row>
    <row r="14" spans="1:291" ht="17.25" customHeight="1">
      <c r="A14" s="108"/>
      <c r="B14" s="61" t="s">
        <v>80</v>
      </c>
      <c r="C14" s="65" t="s">
        <v>36</v>
      </c>
      <c r="D14" s="60" t="s">
        <v>200</v>
      </c>
      <c r="E14" s="60" t="s">
        <v>200</v>
      </c>
      <c r="F14" s="60" t="s">
        <v>200</v>
      </c>
      <c r="G14" s="60" t="s">
        <v>200</v>
      </c>
      <c r="H14" s="60" t="s">
        <v>148</v>
      </c>
      <c r="I14" s="60" t="s">
        <v>200</v>
      </c>
      <c r="J14" s="60" t="s">
        <v>200</v>
      </c>
      <c r="K14" s="60" t="s">
        <v>110</v>
      </c>
      <c r="L14" s="60" t="s">
        <v>200</v>
      </c>
      <c r="M14" s="60" t="s">
        <v>110</v>
      </c>
      <c r="N14" s="60" t="s">
        <v>110</v>
      </c>
      <c r="O14" s="60" t="s">
        <v>200</v>
      </c>
      <c r="P14" s="60" t="s">
        <v>200</v>
      </c>
      <c r="Q14" s="60" t="s">
        <v>200</v>
      </c>
      <c r="R14" s="60" t="s">
        <v>200</v>
      </c>
      <c r="S14" s="60" t="s">
        <v>200</v>
      </c>
      <c r="T14" s="60" t="s">
        <v>200</v>
      </c>
      <c r="U14" s="60" t="s">
        <v>110</v>
      </c>
      <c r="V14" s="60" t="s">
        <v>110</v>
      </c>
      <c r="W14" s="60" t="s">
        <v>110</v>
      </c>
      <c r="X14" s="60" t="s">
        <v>200</v>
      </c>
      <c r="Y14" s="60" t="s">
        <v>200</v>
      </c>
      <c r="Z14" s="60" t="s">
        <v>200</v>
      </c>
      <c r="AA14" s="60" t="s">
        <v>149</v>
      </c>
      <c r="AB14" s="60" t="s">
        <v>200</v>
      </c>
      <c r="AC14" s="60" t="s">
        <v>200</v>
      </c>
      <c r="AD14" s="60" t="s">
        <v>200</v>
      </c>
      <c r="AE14" s="60" t="s">
        <v>200</v>
      </c>
      <c r="AF14" s="60" t="s">
        <v>200</v>
      </c>
      <c r="AG14" s="60" t="s">
        <v>110</v>
      </c>
      <c r="AH14" s="60" t="s">
        <v>149</v>
      </c>
      <c r="AI14" s="60" t="s">
        <v>200</v>
      </c>
      <c r="AJ14" s="60" t="s">
        <v>200</v>
      </c>
      <c r="AK14" s="60" t="s">
        <v>200</v>
      </c>
      <c r="AL14" s="60" t="s">
        <v>200</v>
      </c>
      <c r="AM14" s="60" t="s">
        <v>200</v>
      </c>
      <c r="AN14" s="60" t="s">
        <v>128</v>
      </c>
      <c r="AO14" s="60" t="s">
        <v>200</v>
      </c>
      <c r="AP14" s="60" t="s">
        <v>200</v>
      </c>
      <c r="AQ14" s="60" t="s">
        <v>200</v>
      </c>
      <c r="AR14" s="60" t="s">
        <v>110</v>
      </c>
      <c r="AS14" s="60" t="s">
        <v>200</v>
      </c>
      <c r="AT14" s="60" t="s">
        <v>200</v>
      </c>
      <c r="AU14" s="60" t="s">
        <v>110</v>
      </c>
      <c r="AV14" s="60" t="s">
        <v>200</v>
      </c>
      <c r="AW14" s="60" t="s">
        <v>200</v>
      </c>
      <c r="AX14" s="60" t="s">
        <v>200</v>
      </c>
      <c r="AY14" s="60" t="s">
        <v>128</v>
      </c>
      <c r="AZ14" s="60" t="s">
        <v>200</v>
      </c>
      <c r="BA14" s="60" t="s">
        <v>200</v>
      </c>
      <c r="BB14" s="60" t="s">
        <v>200</v>
      </c>
      <c r="BC14" s="60" t="s">
        <v>200</v>
      </c>
      <c r="BD14" s="60" t="s">
        <v>128</v>
      </c>
      <c r="BE14" s="60" t="s">
        <v>148</v>
      </c>
      <c r="BF14" s="60" t="s">
        <v>200</v>
      </c>
      <c r="BG14" s="60" t="s">
        <v>110</v>
      </c>
      <c r="BH14" s="60" t="s">
        <v>200</v>
      </c>
      <c r="BI14" s="60" t="s">
        <v>200</v>
      </c>
      <c r="BJ14" s="60" t="s">
        <v>200</v>
      </c>
      <c r="BK14" s="60" t="s">
        <v>200</v>
      </c>
      <c r="BL14" s="60" t="s">
        <v>200</v>
      </c>
      <c r="BM14" s="60" t="s">
        <v>200</v>
      </c>
      <c r="BN14" s="60" t="s">
        <v>200</v>
      </c>
      <c r="BO14" s="60" t="s">
        <v>200</v>
      </c>
      <c r="BP14" s="60" t="s">
        <v>149</v>
      </c>
      <c r="BQ14" s="60" t="s">
        <v>110</v>
      </c>
      <c r="BR14" s="60" t="s">
        <v>128</v>
      </c>
      <c r="BS14" s="60" t="s">
        <v>200</v>
      </c>
      <c r="BT14" s="60" t="s">
        <v>200</v>
      </c>
      <c r="BU14" s="60" t="s">
        <v>148</v>
      </c>
      <c r="BV14" s="60" t="s">
        <v>200</v>
      </c>
      <c r="BW14" s="60" t="s">
        <v>200</v>
      </c>
      <c r="BX14" s="60" t="s">
        <v>200</v>
      </c>
      <c r="BY14" s="60" t="s">
        <v>200</v>
      </c>
      <c r="BZ14" s="60" t="s">
        <v>200</v>
      </c>
      <c r="CA14" s="60" t="s">
        <v>200</v>
      </c>
      <c r="CB14" s="60" t="s">
        <v>200</v>
      </c>
      <c r="CC14" s="60" t="s">
        <v>200</v>
      </c>
      <c r="CD14" s="60" t="s">
        <v>200</v>
      </c>
      <c r="CE14" s="60" t="s">
        <v>200</v>
      </c>
      <c r="CF14" s="60" t="s">
        <v>200</v>
      </c>
      <c r="CG14" s="60" t="s">
        <v>200</v>
      </c>
      <c r="CH14" s="60" t="s">
        <v>200</v>
      </c>
      <c r="CI14" s="60" t="s">
        <v>200</v>
      </c>
      <c r="CJ14" s="60" t="s">
        <v>148</v>
      </c>
      <c r="CK14" s="60" t="s">
        <v>200</v>
      </c>
      <c r="CL14" s="60" t="s">
        <v>200</v>
      </c>
      <c r="CM14" s="60" t="s">
        <v>200</v>
      </c>
      <c r="CN14" s="60" t="s">
        <v>200</v>
      </c>
      <c r="CO14" s="60" t="s">
        <v>200</v>
      </c>
      <c r="CP14" s="60" t="s">
        <v>200</v>
      </c>
      <c r="CQ14" s="60" t="s">
        <v>200</v>
      </c>
      <c r="CR14" s="60" t="s">
        <v>110</v>
      </c>
      <c r="CS14" s="60" t="s">
        <v>200</v>
      </c>
      <c r="CT14" s="60" t="s">
        <v>110</v>
      </c>
      <c r="CU14" s="60" t="s">
        <v>200</v>
      </c>
      <c r="CV14" s="60" t="s">
        <v>200</v>
      </c>
      <c r="CW14" s="60" t="s">
        <v>200</v>
      </c>
      <c r="CX14" s="60" t="s">
        <v>200</v>
      </c>
      <c r="CY14" s="60" t="s">
        <v>200</v>
      </c>
      <c r="CZ14" s="60" t="s">
        <v>110</v>
      </c>
      <c r="DA14" s="60" t="s">
        <v>200</v>
      </c>
      <c r="DB14" s="60" t="s">
        <v>149</v>
      </c>
      <c r="DC14" s="60" t="s">
        <v>149</v>
      </c>
      <c r="DD14" s="60" t="s">
        <v>200</v>
      </c>
      <c r="DE14" s="60" t="s">
        <v>200</v>
      </c>
      <c r="DF14" s="60" t="s">
        <v>200</v>
      </c>
      <c r="DG14" s="60" t="s">
        <v>200</v>
      </c>
      <c r="DH14" s="60" t="s">
        <v>200</v>
      </c>
      <c r="DI14" s="60" t="s">
        <v>200</v>
      </c>
      <c r="DJ14" s="60" t="s">
        <v>200</v>
      </c>
      <c r="DK14" s="60" t="s">
        <v>200</v>
      </c>
      <c r="DL14" s="60" t="s">
        <v>200</v>
      </c>
      <c r="DM14" s="60" t="s">
        <v>200</v>
      </c>
      <c r="DN14" s="60" t="s">
        <v>200</v>
      </c>
      <c r="DO14" s="60" t="s">
        <v>200</v>
      </c>
      <c r="DP14" s="60" t="s">
        <v>200</v>
      </c>
      <c r="DQ14" s="60" t="s">
        <v>200</v>
      </c>
      <c r="DR14" s="60" t="s">
        <v>200</v>
      </c>
      <c r="DS14" s="60" t="s">
        <v>200</v>
      </c>
      <c r="DT14" s="60" t="s">
        <v>200</v>
      </c>
      <c r="DU14" s="60" t="s">
        <v>200</v>
      </c>
      <c r="DV14" s="60" t="s">
        <v>200</v>
      </c>
      <c r="DW14" s="60" t="s">
        <v>200</v>
      </c>
      <c r="DX14" s="60" t="s">
        <v>200</v>
      </c>
      <c r="DY14" s="60" t="s">
        <v>200</v>
      </c>
      <c r="DZ14" s="60" t="s">
        <v>200</v>
      </c>
      <c r="EA14" s="60" t="s">
        <v>200</v>
      </c>
      <c r="EB14" s="60" t="s">
        <v>200</v>
      </c>
      <c r="EC14" s="60" t="s">
        <v>200</v>
      </c>
      <c r="ED14" s="60" t="s">
        <v>200</v>
      </c>
      <c r="EE14" s="60" t="s">
        <v>200</v>
      </c>
      <c r="EF14" s="60" t="s">
        <v>200</v>
      </c>
      <c r="EG14" s="60" t="s">
        <v>200</v>
      </c>
      <c r="EH14" s="60" t="s">
        <v>200</v>
      </c>
      <c r="EI14" s="60" t="s">
        <v>200</v>
      </c>
      <c r="EJ14" s="60" t="s">
        <v>200</v>
      </c>
      <c r="EK14" s="60" t="s">
        <v>200</v>
      </c>
      <c r="EL14" s="60" t="s">
        <v>200</v>
      </c>
      <c r="EM14" s="60" t="s">
        <v>200</v>
      </c>
      <c r="EN14" s="60" t="s">
        <v>200</v>
      </c>
      <c r="EO14" s="60" t="s">
        <v>200</v>
      </c>
      <c r="EP14" s="60" t="s">
        <v>200</v>
      </c>
      <c r="EQ14" s="60" t="s">
        <v>200</v>
      </c>
      <c r="ER14" s="60" t="s">
        <v>200</v>
      </c>
      <c r="ES14" s="60">
        <v>0</v>
      </c>
      <c r="ET14" s="60" t="s">
        <v>200</v>
      </c>
      <c r="EU14" s="60" t="s">
        <v>200</v>
      </c>
      <c r="EV14" s="60" t="s">
        <v>200</v>
      </c>
      <c r="EW14" s="60" t="s">
        <v>200</v>
      </c>
      <c r="EX14" s="60" t="s">
        <v>200</v>
      </c>
      <c r="EY14" s="60" t="s">
        <v>200</v>
      </c>
      <c r="EZ14" s="60" t="s">
        <v>200</v>
      </c>
      <c r="FA14" s="60" t="s">
        <v>200</v>
      </c>
      <c r="FB14" s="60" t="s">
        <v>148</v>
      </c>
      <c r="FC14" s="60" t="s">
        <v>200</v>
      </c>
      <c r="FD14" s="60" t="s">
        <v>200</v>
      </c>
      <c r="FE14" s="60" t="s">
        <v>200</v>
      </c>
      <c r="FF14" s="60" t="s">
        <v>200</v>
      </c>
      <c r="FG14" s="60" t="s">
        <v>200</v>
      </c>
      <c r="FH14" s="60" t="s">
        <v>110</v>
      </c>
      <c r="FI14" s="60" t="s">
        <v>200</v>
      </c>
      <c r="FJ14" s="60" t="s">
        <v>110</v>
      </c>
      <c r="FK14" s="60" t="s">
        <v>200</v>
      </c>
      <c r="FL14" s="60" t="s">
        <v>200</v>
      </c>
      <c r="FM14" s="60" t="s">
        <v>148</v>
      </c>
      <c r="FN14" s="60" t="s">
        <v>200</v>
      </c>
      <c r="FO14" s="60" t="s">
        <v>200</v>
      </c>
      <c r="FP14" s="60" t="s">
        <v>110</v>
      </c>
      <c r="FQ14" s="60" t="s">
        <v>149</v>
      </c>
      <c r="FR14" s="60" t="s">
        <v>149</v>
      </c>
      <c r="FS14" s="60" t="s">
        <v>200</v>
      </c>
      <c r="FT14" s="60" t="s">
        <v>148</v>
      </c>
      <c r="FU14" s="60" t="s">
        <v>200</v>
      </c>
      <c r="FV14" s="60" t="s">
        <v>200</v>
      </c>
      <c r="FW14" s="60" t="s">
        <v>200</v>
      </c>
      <c r="FX14" s="60" t="s">
        <v>149</v>
      </c>
      <c r="FY14" s="60" t="s">
        <v>149</v>
      </c>
      <c r="FZ14" s="60" t="s">
        <v>200</v>
      </c>
      <c r="GA14" s="60" t="s">
        <v>128</v>
      </c>
      <c r="GB14" s="60" t="s">
        <v>149</v>
      </c>
      <c r="GC14" s="60" t="s">
        <v>149</v>
      </c>
      <c r="GD14" s="60" t="s">
        <v>200</v>
      </c>
      <c r="GE14" s="60" t="s">
        <v>110</v>
      </c>
      <c r="GF14" s="60" t="s">
        <v>110</v>
      </c>
      <c r="GG14" s="60" t="s">
        <v>200</v>
      </c>
      <c r="GH14" s="60" t="s">
        <v>200</v>
      </c>
      <c r="GI14" s="60" t="s">
        <v>110</v>
      </c>
      <c r="GJ14" s="60" t="s">
        <v>200</v>
      </c>
      <c r="GK14" s="60" t="s">
        <v>110</v>
      </c>
      <c r="GL14" s="60" t="s">
        <v>200</v>
      </c>
      <c r="GM14" s="60" t="s">
        <v>110</v>
      </c>
      <c r="GN14" s="60" t="s">
        <v>200</v>
      </c>
      <c r="GO14" s="60" t="s">
        <v>200</v>
      </c>
      <c r="GP14" s="60" t="s">
        <v>110</v>
      </c>
      <c r="GQ14" s="60" t="s">
        <v>200</v>
      </c>
      <c r="GR14" s="60" t="s">
        <v>200</v>
      </c>
      <c r="GS14" s="60" t="s">
        <v>200</v>
      </c>
      <c r="GT14" s="60" t="s">
        <v>200</v>
      </c>
      <c r="GU14" s="60" t="s">
        <v>200</v>
      </c>
      <c r="GV14" s="60" t="s">
        <v>200</v>
      </c>
      <c r="GW14" s="60" t="s">
        <v>200</v>
      </c>
      <c r="GX14" s="60" t="s">
        <v>200</v>
      </c>
      <c r="GY14" s="60" t="s">
        <v>200</v>
      </c>
      <c r="GZ14" s="60" t="s">
        <v>200</v>
      </c>
      <c r="HA14" s="60" t="s">
        <v>200</v>
      </c>
      <c r="HB14" s="60" t="s">
        <v>200</v>
      </c>
      <c r="HC14" s="60" t="s">
        <v>200</v>
      </c>
      <c r="HD14" s="60" t="s">
        <v>200</v>
      </c>
      <c r="HE14" s="60" t="s">
        <v>200</v>
      </c>
      <c r="HF14" s="60" t="s">
        <v>200</v>
      </c>
      <c r="HG14" s="60" t="s">
        <v>200</v>
      </c>
      <c r="HH14" s="60" t="s">
        <v>200</v>
      </c>
      <c r="HI14" s="60" t="s">
        <v>148</v>
      </c>
      <c r="HJ14" s="60" t="s">
        <v>200</v>
      </c>
      <c r="HK14" s="60" t="s">
        <v>200</v>
      </c>
      <c r="HL14" s="60" t="s">
        <v>200</v>
      </c>
      <c r="HM14" s="60" t="s">
        <v>200</v>
      </c>
      <c r="HN14" s="60" t="s">
        <v>200</v>
      </c>
      <c r="HO14" s="60" t="s">
        <v>200</v>
      </c>
      <c r="HP14" s="60" t="s">
        <v>200</v>
      </c>
      <c r="HQ14" s="60" t="s">
        <v>200</v>
      </c>
      <c r="HR14" s="60"/>
      <c r="HS14" s="60"/>
      <c r="HT14" s="60"/>
      <c r="HU14" s="60"/>
      <c r="HV14" s="60"/>
      <c r="HW14" s="60" t="s">
        <v>200</v>
      </c>
      <c r="HX14" s="60" t="s">
        <v>110</v>
      </c>
      <c r="HY14" s="60" t="s">
        <v>200</v>
      </c>
      <c r="HZ14" s="60" t="s">
        <v>188</v>
      </c>
      <c r="IA14" s="60" t="s">
        <v>200</v>
      </c>
      <c r="IB14" s="60" t="s">
        <v>200</v>
      </c>
      <c r="IC14" s="60" t="s">
        <v>200</v>
      </c>
      <c r="ID14" s="60" t="s">
        <v>200</v>
      </c>
      <c r="IE14" s="60"/>
      <c r="IF14" s="60" t="s">
        <v>110</v>
      </c>
      <c r="IG14" s="60" t="s">
        <v>200</v>
      </c>
      <c r="IH14" s="60"/>
      <c r="II14" s="60" t="s">
        <v>200</v>
      </c>
      <c r="IJ14" s="60"/>
      <c r="IK14" s="60" t="s">
        <v>200</v>
      </c>
      <c r="IL14" s="60" t="s">
        <v>200</v>
      </c>
      <c r="IM14" s="60"/>
      <c r="IN14" s="60" t="s">
        <v>200</v>
      </c>
      <c r="IO14" s="60"/>
      <c r="IP14" s="60"/>
      <c r="IQ14" s="60"/>
      <c r="IR14" s="60"/>
      <c r="IS14" s="60" t="s">
        <v>200</v>
      </c>
      <c r="IT14" s="60"/>
      <c r="IU14" s="60" t="s">
        <v>200</v>
      </c>
      <c r="IV14" s="60" t="s">
        <v>149</v>
      </c>
      <c r="IW14" s="60" t="s">
        <v>210</v>
      </c>
      <c r="IX14" s="60"/>
      <c r="IY14" s="60" t="s">
        <v>188</v>
      </c>
      <c r="IZ14" s="60" t="s">
        <v>200</v>
      </c>
      <c r="JA14" s="60" t="s">
        <v>200</v>
      </c>
      <c r="JB14" s="60" t="s">
        <v>200</v>
      </c>
      <c r="JC14" s="60"/>
      <c r="JD14" s="60" t="s">
        <v>200</v>
      </c>
      <c r="JE14" s="60" t="s">
        <v>200</v>
      </c>
      <c r="JF14" s="60" t="s">
        <v>188</v>
      </c>
      <c r="JG14" s="60" t="s">
        <v>200</v>
      </c>
      <c r="JH14" s="60"/>
      <c r="JI14" s="60" t="s">
        <v>200</v>
      </c>
      <c r="JJ14" s="60" t="s">
        <v>149</v>
      </c>
      <c r="JK14" s="60" t="s">
        <v>200</v>
      </c>
      <c r="JL14" s="60" t="s">
        <v>200</v>
      </c>
      <c r="JM14" s="60"/>
      <c r="JN14" s="60" t="s">
        <v>200</v>
      </c>
      <c r="JO14" s="60" t="s">
        <v>200</v>
      </c>
      <c r="JP14" s="60" t="s">
        <v>200</v>
      </c>
      <c r="JQ14" s="60" t="s">
        <v>110</v>
      </c>
      <c r="JR14" s="60"/>
      <c r="JS14" s="60"/>
      <c r="JT14" s="60" t="s">
        <v>200</v>
      </c>
      <c r="JU14" s="60" t="s">
        <v>200</v>
      </c>
      <c r="JV14" s="60"/>
      <c r="JW14" s="60" t="s">
        <v>200</v>
      </c>
      <c r="JX14" s="60"/>
      <c r="JY14" s="60"/>
      <c r="JZ14" s="60" t="s">
        <v>200</v>
      </c>
      <c r="KA14" s="60" t="s">
        <v>200</v>
      </c>
      <c r="KB14" s="60"/>
      <c r="KC14" s="60" t="s">
        <v>200</v>
      </c>
      <c r="KD14" s="60"/>
      <c r="KE14" s="60"/>
    </row>
    <row r="15" spans="1:291" ht="17.25" customHeight="1">
      <c r="A15" s="108"/>
      <c r="B15" s="61" t="s">
        <v>81</v>
      </c>
      <c r="C15" s="65" t="s">
        <v>37</v>
      </c>
      <c r="D15" s="60">
        <v>0</v>
      </c>
      <c r="E15" s="60">
        <v>99328556.25</v>
      </c>
      <c r="F15" s="60">
        <v>0</v>
      </c>
      <c r="G15" s="60">
        <v>0</v>
      </c>
      <c r="H15" s="60" t="s">
        <v>148</v>
      </c>
      <c r="I15" s="60">
        <v>3274875</v>
      </c>
      <c r="J15" s="60">
        <v>5258437</v>
      </c>
      <c r="K15" s="60" t="s">
        <v>110</v>
      </c>
      <c r="L15" s="60">
        <v>114229237</v>
      </c>
      <c r="M15" s="60" t="s">
        <v>110</v>
      </c>
      <c r="N15" s="60" t="s">
        <v>110</v>
      </c>
      <c r="O15" s="60">
        <v>2782312</v>
      </c>
      <c r="P15" s="60">
        <v>0</v>
      </c>
      <c r="Q15" s="60">
        <v>0</v>
      </c>
      <c r="R15" s="60" t="s">
        <v>200</v>
      </c>
      <c r="S15" s="60" t="s">
        <v>200</v>
      </c>
      <c r="T15" s="60">
        <v>0</v>
      </c>
      <c r="U15" s="60" t="s">
        <v>110</v>
      </c>
      <c r="V15" s="60" t="s">
        <v>110</v>
      </c>
      <c r="W15" s="60" t="s">
        <v>110</v>
      </c>
      <c r="X15" s="60" t="s">
        <v>200</v>
      </c>
      <c r="Y15" s="60">
        <v>37282987</v>
      </c>
      <c r="Z15" s="60" t="s">
        <v>200</v>
      </c>
      <c r="AA15" s="60" t="s">
        <v>149</v>
      </c>
      <c r="AB15" s="60">
        <v>47299312.5</v>
      </c>
      <c r="AC15" s="60" t="s">
        <v>200</v>
      </c>
      <c r="AD15" s="60">
        <v>0</v>
      </c>
      <c r="AE15" s="60">
        <v>0</v>
      </c>
      <c r="AF15" s="60" t="s">
        <v>200</v>
      </c>
      <c r="AG15" s="60" t="s">
        <v>110</v>
      </c>
      <c r="AH15" s="60" t="s">
        <v>149</v>
      </c>
      <c r="AI15" s="60" t="s">
        <v>200</v>
      </c>
      <c r="AJ15" s="60">
        <v>0</v>
      </c>
      <c r="AK15" s="60" t="s">
        <v>200</v>
      </c>
      <c r="AL15" s="60">
        <v>26071200</v>
      </c>
      <c r="AM15" s="60" t="s">
        <v>200</v>
      </c>
      <c r="AN15" s="60" t="s">
        <v>128</v>
      </c>
      <c r="AO15" s="60">
        <v>0</v>
      </c>
      <c r="AP15" s="60" t="s">
        <v>200</v>
      </c>
      <c r="AQ15" s="60" t="s">
        <v>200</v>
      </c>
      <c r="AR15" s="60" t="s">
        <v>110</v>
      </c>
      <c r="AS15" s="60" t="s">
        <v>200</v>
      </c>
      <c r="AT15" s="60">
        <v>0</v>
      </c>
      <c r="AU15" s="60" t="s">
        <v>110</v>
      </c>
      <c r="AV15" s="60" t="s">
        <v>200</v>
      </c>
      <c r="AW15" s="60" t="s">
        <v>200</v>
      </c>
      <c r="AX15" s="60" t="s">
        <v>200</v>
      </c>
      <c r="AY15" s="60" t="s">
        <v>128</v>
      </c>
      <c r="AZ15" s="60">
        <v>0</v>
      </c>
      <c r="BA15" s="60">
        <v>2635875</v>
      </c>
      <c r="BB15" s="60" t="s">
        <v>200</v>
      </c>
      <c r="BC15" s="60" t="s">
        <v>200</v>
      </c>
      <c r="BD15" s="60" t="s">
        <v>128</v>
      </c>
      <c r="BE15" s="60" t="s">
        <v>148</v>
      </c>
      <c r="BF15" s="60" t="s">
        <v>200</v>
      </c>
      <c r="BG15" s="60" t="s">
        <v>110</v>
      </c>
      <c r="BH15" s="60" t="s">
        <v>200</v>
      </c>
      <c r="BI15" s="60">
        <v>0</v>
      </c>
      <c r="BJ15" s="60">
        <v>2843550</v>
      </c>
      <c r="BK15" s="60">
        <v>0</v>
      </c>
      <c r="BL15" s="60" t="s">
        <v>200</v>
      </c>
      <c r="BM15" s="60" t="s">
        <v>200</v>
      </c>
      <c r="BN15" s="60">
        <v>16773750</v>
      </c>
      <c r="BO15" s="60">
        <v>0</v>
      </c>
      <c r="BP15" s="60" t="s">
        <v>149</v>
      </c>
      <c r="BQ15" s="60" t="s">
        <v>110</v>
      </c>
      <c r="BR15" s="60" t="s">
        <v>128</v>
      </c>
      <c r="BS15" s="60">
        <v>55795350</v>
      </c>
      <c r="BT15" s="60" t="s">
        <v>200</v>
      </c>
      <c r="BU15" s="60" t="s">
        <v>148</v>
      </c>
      <c r="BV15" s="60">
        <v>0</v>
      </c>
      <c r="BW15" s="60">
        <v>0</v>
      </c>
      <c r="BX15" s="60">
        <v>0</v>
      </c>
      <c r="BY15" s="60" t="s">
        <v>200</v>
      </c>
      <c r="BZ15" s="60">
        <v>0</v>
      </c>
      <c r="CA15" s="60" t="s">
        <v>200</v>
      </c>
      <c r="CB15" s="60" t="s">
        <v>200</v>
      </c>
      <c r="CC15" s="60">
        <v>0</v>
      </c>
      <c r="CD15" s="60" t="s">
        <v>200</v>
      </c>
      <c r="CE15" s="60">
        <v>3338775</v>
      </c>
      <c r="CF15" s="60">
        <v>0</v>
      </c>
      <c r="CG15" s="60" t="s">
        <v>200</v>
      </c>
      <c r="CH15" s="60">
        <v>2446837.5</v>
      </c>
      <c r="CI15" s="60">
        <v>0</v>
      </c>
      <c r="CJ15" s="60" t="s">
        <v>148</v>
      </c>
      <c r="CK15" s="60">
        <v>0</v>
      </c>
      <c r="CL15" s="60">
        <v>31022118</v>
      </c>
      <c r="CM15" s="60">
        <v>0</v>
      </c>
      <c r="CN15" s="60">
        <v>9879206.25</v>
      </c>
      <c r="CO15" s="60">
        <v>0</v>
      </c>
      <c r="CP15" s="60">
        <v>0</v>
      </c>
      <c r="CQ15" s="60">
        <v>0</v>
      </c>
      <c r="CR15" s="60" t="s">
        <v>110</v>
      </c>
      <c r="CS15" s="60">
        <v>0</v>
      </c>
      <c r="CT15" s="60" t="s">
        <v>110</v>
      </c>
      <c r="CU15" s="60" t="s">
        <v>200</v>
      </c>
      <c r="CV15" s="60" t="s">
        <v>200</v>
      </c>
      <c r="CW15" s="60" t="s">
        <v>200</v>
      </c>
      <c r="CX15" s="60">
        <v>0</v>
      </c>
      <c r="CY15" s="60" t="s">
        <v>200</v>
      </c>
      <c r="CZ15" s="60" t="s">
        <v>110</v>
      </c>
      <c r="DA15" s="60">
        <v>0</v>
      </c>
      <c r="DB15" s="60" t="s">
        <v>149</v>
      </c>
      <c r="DC15" s="60" t="s">
        <v>149</v>
      </c>
      <c r="DD15" s="60" t="s">
        <v>200</v>
      </c>
      <c r="DE15" s="60">
        <v>0</v>
      </c>
      <c r="DF15" s="60">
        <v>6413962</v>
      </c>
      <c r="DG15" s="60" t="s">
        <v>200</v>
      </c>
      <c r="DH15" s="60">
        <v>10902937</v>
      </c>
      <c r="DI15" s="60">
        <v>0</v>
      </c>
      <c r="DJ15" s="60">
        <v>0</v>
      </c>
      <c r="DK15" s="60" t="s">
        <v>200</v>
      </c>
      <c r="DL15" s="60">
        <v>40637737</v>
      </c>
      <c r="DM15" s="60" t="s">
        <v>200</v>
      </c>
      <c r="DN15" s="60">
        <v>0</v>
      </c>
      <c r="DO15" s="60">
        <v>1156856.25</v>
      </c>
      <c r="DP15" s="60">
        <v>0</v>
      </c>
      <c r="DQ15" s="60">
        <v>18934368.75</v>
      </c>
      <c r="DR15" s="60">
        <v>255600</v>
      </c>
      <c r="DS15" s="60" t="s">
        <v>200</v>
      </c>
      <c r="DT15" s="60">
        <v>0</v>
      </c>
      <c r="DU15" s="60">
        <v>0</v>
      </c>
      <c r="DV15" s="60">
        <v>10016325</v>
      </c>
      <c r="DW15" s="60" t="s">
        <v>200</v>
      </c>
      <c r="DX15" s="60">
        <v>2225850</v>
      </c>
      <c r="DY15" s="60">
        <v>62262562.5</v>
      </c>
      <c r="DZ15" s="60">
        <v>0</v>
      </c>
      <c r="EA15" s="60">
        <v>0</v>
      </c>
      <c r="EB15" s="60" t="s">
        <v>200</v>
      </c>
      <c r="EC15" s="60">
        <v>34322287</v>
      </c>
      <c r="ED15" s="60" t="s">
        <v>200</v>
      </c>
      <c r="EE15" s="60">
        <v>11685712</v>
      </c>
      <c r="EF15" s="60">
        <v>0</v>
      </c>
      <c r="EG15" s="60">
        <v>2225850</v>
      </c>
      <c r="EH15" s="60">
        <v>6677550</v>
      </c>
      <c r="EI15" s="60">
        <v>0</v>
      </c>
      <c r="EJ15" s="60">
        <v>416681.25</v>
      </c>
      <c r="EK15" s="60">
        <v>18451125</v>
      </c>
      <c r="EL15" s="60" t="s">
        <v>200</v>
      </c>
      <c r="EM15" s="60">
        <v>106695693</v>
      </c>
      <c r="EN15" s="60">
        <v>0</v>
      </c>
      <c r="EO15" s="60">
        <v>4861725</v>
      </c>
      <c r="EP15" s="60">
        <v>0</v>
      </c>
      <c r="EQ15" s="60">
        <v>29098462.5</v>
      </c>
      <c r="ER15" s="60">
        <v>7890318</v>
      </c>
      <c r="ES15" s="60">
        <v>1565550</v>
      </c>
      <c r="ET15" s="60" t="s">
        <v>200</v>
      </c>
      <c r="EU15" s="60">
        <v>0</v>
      </c>
      <c r="EV15" s="60" t="s">
        <v>200</v>
      </c>
      <c r="EW15" s="60" t="s">
        <v>200</v>
      </c>
      <c r="EX15" s="60">
        <v>0</v>
      </c>
      <c r="EY15" s="60" t="s">
        <v>200</v>
      </c>
      <c r="EZ15" s="60">
        <v>4776525</v>
      </c>
      <c r="FA15" s="60" t="s">
        <v>200</v>
      </c>
      <c r="FB15" s="60" t="s">
        <v>148</v>
      </c>
      <c r="FC15" s="60">
        <v>3977775</v>
      </c>
      <c r="FD15" s="60">
        <v>0</v>
      </c>
      <c r="FE15" s="60">
        <v>10016325</v>
      </c>
      <c r="FF15" s="60">
        <v>3338775</v>
      </c>
      <c r="FG15" s="60">
        <v>0</v>
      </c>
      <c r="FH15" s="60" t="s">
        <v>110</v>
      </c>
      <c r="FI15" s="60">
        <v>239625</v>
      </c>
      <c r="FJ15" s="60" t="s">
        <v>110</v>
      </c>
      <c r="FK15" s="60">
        <v>0</v>
      </c>
      <c r="FL15" s="60">
        <v>30773175</v>
      </c>
      <c r="FM15" s="60" t="s">
        <v>148</v>
      </c>
      <c r="FN15" s="60" t="s">
        <v>200</v>
      </c>
      <c r="FO15" s="60" t="s">
        <v>200</v>
      </c>
      <c r="FP15" s="60" t="s">
        <v>110</v>
      </c>
      <c r="FQ15" s="60" t="s">
        <v>149</v>
      </c>
      <c r="FR15" s="60" t="s">
        <v>149</v>
      </c>
      <c r="FS15" s="60">
        <v>5751000</v>
      </c>
      <c r="FT15" s="60" t="s">
        <v>148</v>
      </c>
      <c r="FU15" s="60" t="s">
        <v>200</v>
      </c>
      <c r="FV15" s="60" t="s">
        <v>200</v>
      </c>
      <c r="FW15" s="60">
        <v>0</v>
      </c>
      <c r="FX15" s="60" t="s">
        <v>149</v>
      </c>
      <c r="FY15" s="60" t="s">
        <v>149</v>
      </c>
      <c r="FZ15" s="60" t="s">
        <v>200</v>
      </c>
      <c r="GA15" s="60" t="s">
        <v>128</v>
      </c>
      <c r="GB15" s="60" t="s">
        <v>149</v>
      </c>
      <c r="GC15" s="60" t="s">
        <v>149</v>
      </c>
      <c r="GD15" s="60" t="s">
        <v>200</v>
      </c>
      <c r="GE15" s="60" t="s">
        <v>110</v>
      </c>
      <c r="GF15" s="60" t="s">
        <v>110</v>
      </c>
      <c r="GG15" s="60" t="s">
        <v>200</v>
      </c>
      <c r="GH15" s="60" t="s">
        <v>200</v>
      </c>
      <c r="GI15" s="60" t="s">
        <v>110</v>
      </c>
      <c r="GJ15" s="60" t="s">
        <v>200</v>
      </c>
      <c r="GK15" s="60" t="s">
        <v>110</v>
      </c>
      <c r="GL15" s="60">
        <v>9588993</v>
      </c>
      <c r="GM15" s="60" t="s">
        <v>110</v>
      </c>
      <c r="GN15" s="60" t="s">
        <v>200</v>
      </c>
      <c r="GO15" s="60" t="s">
        <v>200</v>
      </c>
      <c r="GP15" s="60" t="s">
        <v>110</v>
      </c>
      <c r="GQ15" s="60" t="s">
        <v>200</v>
      </c>
      <c r="GR15" s="60" t="s">
        <v>200</v>
      </c>
      <c r="GS15" s="60" t="s">
        <v>200</v>
      </c>
      <c r="GT15" s="60" t="s">
        <v>200</v>
      </c>
      <c r="GU15" s="60" t="s">
        <v>200</v>
      </c>
      <c r="GV15" s="60" t="s">
        <v>200</v>
      </c>
      <c r="GW15" s="60">
        <v>1893037</v>
      </c>
      <c r="GX15" s="60" t="s">
        <v>200</v>
      </c>
      <c r="GY15" s="60">
        <v>2220525</v>
      </c>
      <c r="GZ15" s="60" t="s">
        <v>200</v>
      </c>
      <c r="HA15" s="60" t="s">
        <v>200</v>
      </c>
      <c r="HB15" s="60" t="s">
        <v>200</v>
      </c>
      <c r="HC15" s="60" t="s">
        <v>200</v>
      </c>
      <c r="HD15" s="60" t="s">
        <v>200</v>
      </c>
      <c r="HE15" s="60" t="s">
        <v>200</v>
      </c>
      <c r="HF15" s="60" t="s">
        <v>200</v>
      </c>
      <c r="HG15" s="60">
        <v>5703075</v>
      </c>
      <c r="HH15" s="60">
        <v>12359325</v>
      </c>
      <c r="HI15" s="60" t="s">
        <v>148</v>
      </c>
      <c r="HJ15" s="60" t="s">
        <v>200</v>
      </c>
      <c r="HK15" s="60" t="s">
        <v>200</v>
      </c>
      <c r="HL15" s="60" t="s">
        <v>200</v>
      </c>
      <c r="HM15" s="60" t="s">
        <v>200</v>
      </c>
      <c r="HN15" s="60" t="s">
        <v>200</v>
      </c>
      <c r="HO15" s="60">
        <v>0</v>
      </c>
      <c r="HP15" s="60">
        <v>1389825</v>
      </c>
      <c r="HQ15" s="60">
        <v>23203687.5</v>
      </c>
      <c r="HR15" s="60">
        <v>0</v>
      </c>
      <c r="HS15" s="60">
        <v>67777931.25</v>
      </c>
      <c r="HT15" s="60"/>
      <c r="HU15" s="60"/>
      <c r="HV15" s="60"/>
      <c r="HW15" s="60"/>
      <c r="HX15" s="60" t="s">
        <v>110</v>
      </c>
      <c r="HY15" s="60">
        <v>0</v>
      </c>
      <c r="HZ15" s="60" t="s">
        <v>188</v>
      </c>
      <c r="IA15" s="60">
        <v>0</v>
      </c>
      <c r="IB15" s="60">
        <v>15091050</v>
      </c>
      <c r="IC15" s="60">
        <v>27197437</v>
      </c>
      <c r="ID15" s="60">
        <v>0</v>
      </c>
      <c r="IE15" s="60"/>
      <c r="IF15" s="60" t="s">
        <v>110</v>
      </c>
      <c r="IG15" s="60">
        <v>2406900</v>
      </c>
      <c r="IH15" s="60">
        <v>1661400</v>
      </c>
      <c r="II15" s="60"/>
      <c r="IJ15" s="60"/>
      <c r="IK15" s="67">
        <v>45784350</v>
      </c>
      <c r="IL15" s="60"/>
      <c r="IM15" s="60"/>
      <c r="IN15" s="60">
        <v>52863937</v>
      </c>
      <c r="IO15" s="60"/>
      <c r="IP15" s="60"/>
      <c r="IQ15" s="67">
        <v>24139556</v>
      </c>
      <c r="IR15" s="60"/>
      <c r="IS15" s="60">
        <v>0</v>
      </c>
      <c r="IT15" s="60"/>
      <c r="IU15" s="60">
        <v>0</v>
      </c>
      <c r="IV15" s="60" t="s">
        <v>149</v>
      </c>
      <c r="IW15" s="60" t="s">
        <v>210</v>
      </c>
      <c r="IX15" s="67">
        <v>3338775</v>
      </c>
      <c r="IY15" s="60" t="s">
        <v>188</v>
      </c>
      <c r="IZ15" s="60">
        <v>13419000</v>
      </c>
      <c r="JA15" s="60">
        <v>0</v>
      </c>
      <c r="JB15" s="60"/>
      <c r="JC15" s="60"/>
      <c r="JD15" s="60"/>
      <c r="JE15" s="60">
        <v>0</v>
      </c>
      <c r="JF15" s="60" t="s">
        <v>188</v>
      </c>
      <c r="JG15" s="60">
        <v>958500</v>
      </c>
      <c r="JH15" s="60"/>
      <c r="JI15" s="60">
        <v>1038375</v>
      </c>
      <c r="JJ15" s="60" t="s">
        <v>149</v>
      </c>
      <c r="JK15" s="60">
        <v>21702037</v>
      </c>
      <c r="JL15" s="60">
        <v>12620250</v>
      </c>
      <c r="JM15" s="60"/>
      <c r="JN15" s="60"/>
      <c r="JO15" s="60">
        <v>95112487</v>
      </c>
      <c r="JP15" s="60">
        <v>3338775</v>
      </c>
      <c r="JQ15" s="60" t="s">
        <v>110</v>
      </c>
      <c r="JR15" s="60"/>
      <c r="JS15" s="60"/>
      <c r="JT15" s="60">
        <v>6677550</v>
      </c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</row>
    <row r="16" spans="1:291" ht="17.25" customHeight="1">
      <c r="A16" s="108"/>
      <c r="B16" s="61" t="s">
        <v>82</v>
      </c>
      <c r="C16" s="65" t="s">
        <v>39</v>
      </c>
      <c r="D16" s="60">
        <v>26118650</v>
      </c>
      <c r="E16" s="60">
        <v>251412000</v>
      </c>
      <c r="F16" s="60">
        <v>14061050</v>
      </c>
      <c r="G16" s="60">
        <v>352000</v>
      </c>
      <c r="H16" s="60" t="s">
        <v>148</v>
      </c>
      <c r="I16" s="60">
        <v>389068112</v>
      </c>
      <c r="J16" s="60">
        <v>83605570</v>
      </c>
      <c r="K16" s="60" t="s">
        <v>110</v>
      </c>
      <c r="L16" s="60">
        <v>17590000</v>
      </c>
      <c r="M16" s="60" t="s">
        <v>110</v>
      </c>
      <c r="N16" s="60" t="s">
        <v>110</v>
      </c>
      <c r="O16" s="60">
        <v>0</v>
      </c>
      <c r="P16" s="60">
        <v>51520161</v>
      </c>
      <c r="Q16" s="60">
        <v>10296890</v>
      </c>
      <c r="R16" s="60" t="s">
        <v>200</v>
      </c>
      <c r="S16" s="60" t="s">
        <v>200</v>
      </c>
      <c r="T16" s="60">
        <v>44123440</v>
      </c>
      <c r="U16" s="60" t="s">
        <v>110</v>
      </c>
      <c r="V16" s="60" t="s">
        <v>110</v>
      </c>
      <c r="W16" s="60" t="s">
        <v>110</v>
      </c>
      <c r="X16" s="60" t="s">
        <v>200</v>
      </c>
      <c r="Y16" s="60">
        <v>125800000</v>
      </c>
      <c r="Z16" s="60" t="s">
        <v>200</v>
      </c>
      <c r="AA16" s="60" t="s">
        <v>149</v>
      </c>
      <c r="AB16" s="60">
        <v>112350000</v>
      </c>
      <c r="AC16" s="60" t="s">
        <v>200</v>
      </c>
      <c r="AD16" s="60" t="s">
        <v>200</v>
      </c>
      <c r="AE16" s="60">
        <v>17987000</v>
      </c>
      <c r="AF16" s="60" t="s">
        <v>200</v>
      </c>
      <c r="AG16" s="60" t="s">
        <v>110</v>
      </c>
      <c r="AH16" s="60" t="s">
        <v>149</v>
      </c>
      <c r="AI16" s="60" t="s">
        <v>200</v>
      </c>
      <c r="AJ16" s="60" t="s">
        <v>200</v>
      </c>
      <c r="AK16" s="60" t="s">
        <v>200</v>
      </c>
      <c r="AL16" s="60">
        <v>93140000</v>
      </c>
      <c r="AM16" s="60" t="s">
        <v>200</v>
      </c>
      <c r="AN16" s="60" t="s">
        <v>128</v>
      </c>
      <c r="AO16" s="60">
        <v>22467920</v>
      </c>
      <c r="AP16" s="60" t="s">
        <v>200</v>
      </c>
      <c r="AQ16" s="60" t="s">
        <v>200</v>
      </c>
      <c r="AR16" s="60" t="s">
        <v>110</v>
      </c>
      <c r="AS16" s="60" t="s">
        <v>200</v>
      </c>
      <c r="AT16" s="60">
        <v>8341350</v>
      </c>
      <c r="AU16" s="60" t="s">
        <v>110</v>
      </c>
      <c r="AV16" s="60" t="s">
        <v>200</v>
      </c>
      <c r="AW16" s="60" t="s">
        <v>200</v>
      </c>
      <c r="AX16" s="60" t="s">
        <v>200</v>
      </c>
      <c r="AY16" s="60" t="s">
        <v>128</v>
      </c>
      <c r="AZ16" s="60">
        <v>11469110</v>
      </c>
      <c r="BA16" s="60">
        <v>46384000</v>
      </c>
      <c r="BB16" s="60" t="s">
        <v>200</v>
      </c>
      <c r="BC16" s="60" t="s">
        <v>200</v>
      </c>
      <c r="BD16" s="60" t="s">
        <v>128</v>
      </c>
      <c r="BE16" s="60" t="s">
        <v>148</v>
      </c>
      <c r="BF16" s="60" t="s">
        <v>200</v>
      </c>
      <c r="BG16" s="60" t="s">
        <v>110</v>
      </c>
      <c r="BH16" s="60" t="s">
        <v>200</v>
      </c>
      <c r="BI16" s="60" t="s">
        <v>200</v>
      </c>
      <c r="BJ16" s="60">
        <v>21962000</v>
      </c>
      <c r="BK16" s="60" t="s">
        <v>200</v>
      </c>
      <c r="BL16" s="60" t="s">
        <v>200</v>
      </c>
      <c r="BM16" s="60" t="s">
        <v>200</v>
      </c>
      <c r="BN16" s="60">
        <v>90057500</v>
      </c>
      <c r="BO16" s="60">
        <v>4902060</v>
      </c>
      <c r="BP16" s="60" t="s">
        <v>149</v>
      </c>
      <c r="BQ16" s="60" t="s">
        <v>110</v>
      </c>
      <c r="BR16" s="60" t="s">
        <v>128</v>
      </c>
      <c r="BS16" s="60">
        <v>184890000</v>
      </c>
      <c r="BT16" s="60" t="s">
        <v>200</v>
      </c>
      <c r="BU16" s="60" t="s">
        <v>148</v>
      </c>
      <c r="BV16" s="60" t="s">
        <v>200</v>
      </c>
      <c r="BW16" s="60">
        <v>3714764</v>
      </c>
      <c r="BX16" s="60" t="s">
        <v>200</v>
      </c>
      <c r="BY16" s="60" t="s">
        <v>200</v>
      </c>
      <c r="BZ16" s="60" t="s">
        <v>200</v>
      </c>
      <c r="CA16" s="60" t="s">
        <v>200</v>
      </c>
      <c r="CB16" s="60" t="s">
        <v>200</v>
      </c>
      <c r="CC16" s="60">
        <v>9283920</v>
      </c>
      <c r="CD16" s="60" t="s">
        <v>200</v>
      </c>
      <c r="CE16" s="60">
        <v>0</v>
      </c>
      <c r="CF16" s="60">
        <v>0</v>
      </c>
      <c r="CG16" s="60" t="s">
        <v>200</v>
      </c>
      <c r="CH16" s="60">
        <v>23365950</v>
      </c>
      <c r="CI16" s="60" t="s">
        <v>200</v>
      </c>
      <c r="CJ16" s="60" t="s">
        <v>148</v>
      </c>
      <c r="CK16" s="60" t="s">
        <v>200</v>
      </c>
      <c r="CL16" s="60">
        <v>117453000</v>
      </c>
      <c r="CM16" s="60">
        <v>53379184</v>
      </c>
      <c r="CN16" s="60">
        <v>21062986</v>
      </c>
      <c r="CO16" s="60" t="s">
        <v>200</v>
      </c>
      <c r="CP16" s="60"/>
      <c r="CQ16" s="60" t="s">
        <v>200</v>
      </c>
      <c r="CR16" s="60" t="s">
        <v>110</v>
      </c>
      <c r="CS16" s="60">
        <v>7021210</v>
      </c>
      <c r="CT16" s="60" t="s">
        <v>110</v>
      </c>
      <c r="CU16" s="60" t="s">
        <v>200</v>
      </c>
      <c r="CV16" s="60" t="s">
        <v>200</v>
      </c>
      <c r="CW16" s="60" t="s">
        <v>200</v>
      </c>
      <c r="CX16" s="60">
        <v>40367908</v>
      </c>
      <c r="CY16" s="60" t="s">
        <v>200</v>
      </c>
      <c r="CZ16" s="60" t="s">
        <v>110</v>
      </c>
      <c r="DA16" s="60">
        <v>300000</v>
      </c>
      <c r="DB16" s="60" t="s">
        <v>149</v>
      </c>
      <c r="DC16" s="60" t="s">
        <v>149</v>
      </c>
      <c r="DD16" s="60" t="s">
        <v>200</v>
      </c>
      <c r="DE16" s="60" t="s">
        <v>200</v>
      </c>
      <c r="DF16" s="60" t="s">
        <v>200</v>
      </c>
      <c r="DG16" s="60" t="s">
        <v>200</v>
      </c>
      <c r="DH16" s="60">
        <v>33876000</v>
      </c>
      <c r="DI16" s="60">
        <v>9480000</v>
      </c>
      <c r="DJ16" s="60">
        <v>15810000</v>
      </c>
      <c r="DK16" s="60" t="s">
        <v>200</v>
      </c>
      <c r="DL16" s="60">
        <v>139120760</v>
      </c>
      <c r="DM16" s="60" t="s">
        <v>200</v>
      </c>
      <c r="DN16" s="60" t="s">
        <v>200</v>
      </c>
      <c r="DO16" s="60" t="s">
        <v>200</v>
      </c>
      <c r="DP16" s="60" t="s">
        <v>200</v>
      </c>
      <c r="DQ16" s="60">
        <v>73623060</v>
      </c>
      <c r="DR16" s="60" t="s">
        <v>200</v>
      </c>
      <c r="DS16" s="60" t="s">
        <v>200</v>
      </c>
      <c r="DT16" s="60">
        <v>62833580</v>
      </c>
      <c r="DU16" s="60">
        <v>14443680</v>
      </c>
      <c r="DV16" s="60">
        <v>14980000</v>
      </c>
      <c r="DW16" s="60" t="s">
        <v>200</v>
      </c>
      <c r="DX16" s="60" t="s">
        <v>200</v>
      </c>
      <c r="DY16" s="60">
        <v>106411000</v>
      </c>
      <c r="DZ16" s="60">
        <v>262250</v>
      </c>
      <c r="EA16" s="60">
        <v>2750000</v>
      </c>
      <c r="EB16" s="60" t="s">
        <v>200</v>
      </c>
      <c r="EC16" s="60">
        <v>116121980</v>
      </c>
      <c r="ED16" s="60" t="s">
        <v>200</v>
      </c>
      <c r="EE16" s="60">
        <v>35680000</v>
      </c>
      <c r="EF16" s="60">
        <v>5650000</v>
      </c>
      <c r="EG16" s="60">
        <v>5578090</v>
      </c>
      <c r="EH16" s="60">
        <v>3600000</v>
      </c>
      <c r="EI16" s="60" t="s">
        <v>200</v>
      </c>
      <c r="EJ16" s="60">
        <v>155368140</v>
      </c>
      <c r="EK16" s="60">
        <v>115808320</v>
      </c>
      <c r="EL16" s="60" t="s">
        <v>200</v>
      </c>
      <c r="EM16" s="60">
        <v>21540000</v>
      </c>
      <c r="EN16" s="60">
        <v>68829690</v>
      </c>
      <c r="EO16" s="60">
        <v>432381370</v>
      </c>
      <c r="EP16" s="60" t="s">
        <v>200</v>
      </c>
      <c r="EQ16" s="60">
        <v>71739440</v>
      </c>
      <c r="ER16" s="60">
        <v>10311850</v>
      </c>
      <c r="ES16" s="60" t="s">
        <v>200</v>
      </c>
      <c r="ET16" s="60" t="s">
        <v>200</v>
      </c>
      <c r="EU16" s="60" t="s">
        <v>200</v>
      </c>
      <c r="EV16" s="60" t="s">
        <v>200</v>
      </c>
      <c r="EW16" s="60" t="s">
        <v>200</v>
      </c>
      <c r="EX16" s="60">
        <v>1395050</v>
      </c>
      <c r="EY16" s="60" t="s">
        <v>200</v>
      </c>
      <c r="EZ16" s="60">
        <v>177876760</v>
      </c>
      <c r="FA16" s="60" t="s">
        <v>200</v>
      </c>
      <c r="FB16" s="60" t="s">
        <v>148</v>
      </c>
      <c r="FC16" s="60">
        <v>9468000</v>
      </c>
      <c r="FD16" s="60" t="s">
        <v>200</v>
      </c>
      <c r="FE16" s="60">
        <v>14400000</v>
      </c>
      <c r="FF16" s="60">
        <v>0</v>
      </c>
      <c r="FG16" s="60" t="s">
        <v>200</v>
      </c>
      <c r="FH16" s="60" t="s">
        <v>110</v>
      </c>
      <c r="FI16" s="60">
        <v>24755640</v>
      </c>
      <c r="FJ16" s="60" t="s">
        <v>110</v>
      </c>
      <c r="FK16" s="60">
        <v>4416170</v>
      </c>
      <c r="FL16" s="60">
        <v>116998080</v>
      </c>
      <c r="FM16" s="60" t="s">
        <v>148</v>
      </c>
      <c r="FN16" s="60" t="s">
        <v>200</v>
      </c>
      <c r="FO16" s="60" t="s">
        <v>200</v>
      </c>
      <c r="FP16" s="60" t="s">
        <v>110</v>
      </c>
      <c r="FQ16" s="60" t="s">
        <v>149</v>
      </c>
      <c r="FR16" s="60" t="s">
        <v>149</v>
      </c>
      <c r="FS16" s="60">
        <v>41520000</v>
      </c>
      <c r="FT16" s="60" t="s">
        <v>148</v>
      </c>
      <c r="FU16" s="60" t="s">
        <v>200</v>
      </c>
      <c r="FV16" s="60" t="s">
        <v>200</v>
      </c>
      <c r="FW16" s="60">
        <v>0</v>
      </c>
      <c r="FX16" s="60" t="s">
        <v>149</v>
      </c>
      <c r="FY16" s="60" t="s">
        <v>149</v>
      </c>
      <c r="FZ16" s="60" t="s">
        <v>200</v>
      </c>
      <c r="GA16" s="60" t="s">
        <v>128</v>
      </c>
      <c r="GB16" s="60" t="s">
        <v>149</v>
      </c>
      <c r="GC16" s="60" t="s">
        <v>149</v>
      </c>
      <c r="GD16" s="60" t="s">
        <v>200</v>
      </c>
      <c r="GE16" s="60" t="s">
        <v>110</v>
      </c>
      <c r="GF16" s="60" t="s">
        <v>110</v>
      </c>
      <c r="GG16" s="60" t="s">
        <v>200</v>
      </c>
      <c r="GH16" s="60" t="s">
        <v>200</v>
      </c>
      <c r="GI16" s="60" t="s">
        <v>110</v>
      </c>
      <c r="GJ16" s="60" t="s">
        <v>200</v>
      </c>
      <c r="GK16" s="60" t="s">
        <v>110</v>
      </c>
      <c r="GL16" s="60">
        <v>1842700</v>
      </c>
      <c r="GM16" s="60" t="s">
        <v>110</v>
      </c>
      <c r="GN16" s="60" t="s">
        <v>200</v>
      </c>
      <c r="GO16" s="60" t="s">
        <v>200</v>
      </c>
      <c r="GP16" s="60" t="s">
        <v>110</v>
      </c>
      <c r="GQ16" s="60" t="s">
        <v>200</v>
      </c>
      <c r="GR16" s="60" t="s">
        <v>200</v>
      </c>
      <c r="GS16" s="60" t="s">
        <v>200</v>
      </c>
      <c r="GT16" s="60" t="s">
        <v>200</v>
      </c>
      <c r="GU16" s="60" t="s">
        <v>200</v>
      </c>
      <c r="GV16" s="60" t="s">
        <v>200</v>
      </c>
      <c r="GW16" s="60">
        <v>33534820</v>
      </c>
      <c r="GX16" s="60" t="s">
        <v>200</v>
      </c>
      <c r="GY16" s="60">
        <v>14892000</v>
      </c>
      <c r="GZ16" s="60" t="s">
        <v>200</v>
      </c>
      <c r="HA16" s="60" t="s">
        <v>200</v>
      </c>
      <c r="HB16" s="60" t="s">
        <v>200</v>
      </c>
      <c r="HC16" s="60" t="s">
        <v>200</v>
      </c>
      <c r="HD16" s="60" t="s">
        <v>200</v>
      </c>
      <c r="HE16" s="60" t="s">
        <v>200</v>
      </c>
      <c r="HF16" s="60" t="s">
        <v>200</v>
      </c>
      <c r="HG16" s="60">
        <v>25345980</v>
      </c>
      <c r="HH16" s="60">
        <v>7170000</v>
      </c>
      <c r="HI16" s="60" t="s">
        <v>148</v>
      </c>
      <c r="HJ16" s="60" t="s">
        <v>200</v>
      </c>
      <c r="HK16" s="60" t="s">
        <v>200</v>
      </c>
      <c r="HL16" s="60" t="s">
        <v>200</v>
      </c>
      <c r="HM16" s="60" t="s">
        <v>200</v>
      </c>
      <c r="HN16" s="60" t="s">
        <v>200</v>
      </c>
      <c r="HO16" s="60">
        <v>2400000</v>
      </c>
      <c r="HP16" s="60">
        <v>0</v>
      </c>
      <c r="HQ16" s="60">
        <v>123797670</v>
      </c>
      <c r="HR16" s="60">
        <v>273917220</v>
      </c>
      <c r="HS16" s="60">
        <v>80779000</v>
      </c>
      <c r="HT16" s="60"/>
      <c r="HU16" s="60">
        <v>68592160</v>
      </c>
      <c r="HV16" s="60">
        <v>1800000</v>
      </c>
      <c r="HW16" s="60">
        <v>0</v>
      </c>
      <c r="HX16" s="60" t="s">
        <v>110</v>
      </c>
      <c r="HY16" s="60">
        <v>291212260</v>
      </c>
      <c r="HZ16" s="60" t="s">
        <v>188</v>
      </c>
      <c r="IA16" s="71">
        <v>40159590</v>
      </c>
      <c r="IB16" s="60">
        <v>67027150</v>
      </c>
      <c r="IC16" s="60">
        <v>0</v>
      </c>
      <c r="ID16" s="60">
        <v>41258000</v>
      </c>
      <c r="IE16" s="60">
        <v>0</v>
      </c>
      <c r="IF16" s="60" t="s">
        <v>110</v>
      </c>
      <c r="IG16" s="60">
        <v>7925490</v>
      </c>
      <c r="IH16" s="60">
        <v>4893420</v>
      </c>
      <c r="II16" s="60">
        <v>0</v>
      </c>
      <c r="IJ16" s="60"/>
      <c r="IK16" s="60">
        <v>157267000</v>
      </c>
      <c r="IL16" s="60">
        <v>33701760</v>
      </c>
      <c r="IM16" s="60">
        <v>0</v>
      </c>
      <c r="IN16" s="60">
        <v>113016000</v>
      </c>
      <c r="IO16" s="60"/>
      <c r="IP16" s="60">
        <v>40722960</v>
      </c>
      <c r="IQ16" s="60">
        <v>79504000</v>
      </c>
      <c r="IR16" s="60"/>
      <c r="IS16" s="60">
        <v>2525470</v>
      </c>
      <c r="IT16" s="60"/>
      <c r="IU16" s="60">
        <v>21004960</v>
      </c>
      <c r="IV16" s="60" t="s">
        <v>149</v>
      </c>
      <c r="IW16" s="60" t="s">
        <v>210</v>
      </c>
      <c r="IX16" s="60">
        <v>0</v>
      </c>
      <c r="IY16" s="60" t="s">
        <v>188</v>
      </c>
      <c r="IZ16" s="60">
        <v>2385000</v>
      </c>
      <c r="JA16" s="60">
        <v>19128530</v>
      </c>
      <c r="JB16" s="60">
        <v>0</v>
      </c>
      <c r="JC16" s="60"/>
      <c r="JD16" s="60">
        <v>14175580</v>
      </c>
      <c r="JE16" s="60">
        <v>4482080</v>
      </c>
      <c r="JF16" s="60" t="s">
        <v>188</v>
      </c>
      <c r="JG16" s="60">
        <v>0</v>
      </c>
      <c r="JH16" s="60"/>
      <c r="JI16" s="67">
        <v>8447620</v>
      </c>
      <c r="JJ16" s="60" t="s">
        <v>149</v>
      </c>
      <c r="JK16" s="60">
        <v>82166880</v>
      </c>
      <c r="JL16" s="60">
        <v>31848330</v>
      </c>
      <c r="JM16" s="60"/>
      <c r="JN16" s="60">
        <v>26755950</v>
      </c>
      <c r="JO16" s="60">
        <v>14591970</v>
      </c>
      <c r="JP16" s="60">
        <v>179400</v>
      </c>
      <c r="JQ16" s="60" t="s">
        <v>110</v>
      </c>
      <c r="JR16" s="60"/>
      <c r="JS16" s="60"/>
      <c r="JT16" s="60">
        <v>27374990</v>
      </c>
      <c r="JU16" s="60">
        <v>14943900</v>
      </c>
      <c r="JV16" s="60"/>
      <c r="JW16" s="60">
        <v>74121400</v>
      </c>
      <c r="JX16" s="60">
        <v>0</v>
      </c>
      <c r="JY16" s="60"/>
      <c r="JZ16" s="60">
        <v>18054570</v>
      </c>
      <c r="KA16" s="60">
        <v>13200000</v>
      </c>
      <c r="KB16" s="60"/>
      <c r="KC16" s="60">
        <v>22378550</v>
      </c>
      <c r="KD16" s="60"/>
      <c r="KE16" s="60">
        <v>0</v>
      </c>
    </row>
    <row r="17" spans="1:291" ht="17.25" customHeight="1">
      <c r="A17" s="108"/>
      <c r="B17" s="61" t="s">
        <v>224</v>
      </c>
      <c r="C17" s="62" t="s">
        <v>41</v>
      </c>
      <c r="D17" s="60" t="s">
        <v>200</v>
      </c>
      <c r="E17" s="60" t="s">
        <v>200</v>
      </c>
      <c r="F17" s="60" t="s">
        <v>200</v>
      </c>
      <c r="G17" s="60" t="s">
        <v>200</v>
      </c>
      <c r="H17" s="60" t="s">
        <v>148</v>
      </c>
      <c r="I17" s="60" t="s">
        <v>200</v>
      </c>
      <c r="J17" s="60" t="s">
        <v>200</v>
      </c>
      <c r="K17" s="60" t="s">
        <v>110</v>
      </c>
      <c r="L17" s="60" t="s">
        <v>200</v>
      </c>
      <c r="M17" s="60" t="s">
        <v>110</v>
      </c>
      <c r="N17" s="60" t="s">
        <v>110</v>
      </c>
      <c r="O17" s="60" t="s">
        <v>200</v>
      </c>
      <c r="P17" s="60" t="s">
        <v>200</v>
      </c>
      <c r="Q17" s="60" t="s">
        <v>200</v>
      </c>
      <c r="R17" s="60" t="s">
        <v>200</v>
      </c>
      <c r="S17" s="60" t="s">
        <v>200</v>
      </c>
      <c r="T17" s="60" t="s">
        <v>200</v>
      </c>
      <c r="U17" s="60" t="s">
        <v>110</v>
      </c>
      <c r="V17" s="60" t="s">
        <v>110</v>
      </c>
      <c r="W17" s="60" t="s">
        <v>110</v>
      </c>
      <c r="X17" s="60" t="s">
        <v>200</v>
      </c>
      <c r="Y17" s="60" t="s">
        <v>200</v>
      </c>
      <c r="Z17" s="60" t="s">
        <v>200</v>
      </c>
      <c r="AA17" s="60" t="s">
        <v>149</v>
      </c>
      <c r="AB17" s="60" t="s">
        <v>200</v>
      </c>
      <c r="AC17" s="60" t="s">
        <v>200</v>
      </c>
      <c r="AD17" s="60" t="s">
        <v>200</v>
      </c>
      <c r="AE17" s="60">
        <v>1381137678</v>
      </c>
      <c r="AF17" s="60">
        <v>53090965</v>
      </c>
      <c r="AG17" s="60" t="s">
        <v>110</v>
      </c>
      <c r="AH17" s="60" t="s">
        <v>149</v>
      </c>
      <c r="AI17" s="60">
        <v>231057374</v>
      </c>
      <c r="AJ17" s="60" t="s">
        <v>200</v>
      </c>
      <c r="AK17" s="60" t="s">
        <v>200</v>
      </c>
      <c r="AL17" s="60" t="s">
        <v>200</v>
      </c>
      <c r="AM17" s="60" t="s">
        <v>200</v>
      </c>
      <c r="AN17" s="60" t="s">
        <v>128</v>
      </c>
      <c r="AO17" s="60" t="s">
        <v>200</v>
      </c>
      <c r="AP17" s="60" t="s">
        <v>200</v>
      </c>
      <c r="AQ17" s="60" t="s">
        <v>200</v>
      </c>
      <c r="AR17" s="60" t="s">
        <v>110</v>
      </c>
      <c r="AS17" s="60">
        <v>243993140</v>
      </c>
      <c r="AT17" s="60" t="s">
        <v>200</v>
      </c>
      <c r="AU17" s="60" t="s">
        <v>110</v>
      </c>
      <c r="AV17" s="60" t="s">
        <v>200</v>
      </c>
      <c r="AW17" s="60" t="s">
        <v>200</v>
      </c>
      <c r="AX17" s="60" t="s">
        <v>200</v>
      </c>
      <c r="AY17" s="60" t="s">
        <v>128</v>
      </c>
      <c r="AZ17" s="60">
        <v>-1735007</v>
      </c>
      <c r="BA17" s="60" t="s">
        <v>200</v>
      </c>
      <c r="BB17" s="60" t="s">
        <v>200</v>
      </c>
      <c r="BC17" s="60" t="s">
        <v>200</v>
      </c>
      <c r="BD17" s="60" t="s">
        <v>128</v>
      </c>
      <c r="BE17" s="60" t="s">
        <v>148</v>
      </c>
      <c r="BF17" s="60">
        <v>86304446</v>
      </c>
      <c r="BG17" s="60" t="s">
        <v>110</v>
      </c>
      <c r="BH17" s="60" t="s">
        <v>200</v>
      </c>
      <c r="BI17" s="60" t="s">
        <v>200</v>
      </c>
      <c r="BJ17" s="60" t="s">
        <v>200</v>
      </c>
      <c r="BK17" s="60" t="s">
        <v>200</v>
      </c>
      <c r="BL17" s="60">
        <v>22122900</v>
      </c>
      <c r="BM17" s="60" t="s">
        <v>200</v>
      </c>
      <c r="BN17" s="60" t="s">
        <v>200</v>
      </c>
      <c r="BO17" s="60" t="s">
        <v>200</v>
      </c>
      <c r="BP17" s="60" t="s">
        <v>149</v>
      </c>
      <c r="BQ17" s="60" t="s">
        <v>110</v>
      </c>
      <c r="BR17" s="60" t="s">
        <v>128</v>
      </c>
      <c r="BS17" s="60">
        <v>251061053</v>
      </c>
      <c r="BT17" s="60">
        <v>-1220587</v>
      </c>
      <c r="BU17" s="60" t="s">
        <v>148</v>
      </c>
      <c r="BV17" s="60">
        <v>26533838</v>
      </c>
      <c r="BW17" s="60" t="s">
        <v>200</v>
      </c>
      <c r="BX17" s="60" t="s">
        <v>200</v>
      </c>
      <c r="BY17" s="60" t="s">
        <v>200</v>
      </c>
      <c r="BZ17" s="60" t="s">
        <v>200</v>
      </c>
      <c r="CA17" s="60" t="s">
        <v>200</v>
      </c>
      <c r="CB17" s="60" t="s">
        <v>200</v>
      </c>
      <c r="CC17" s="60">
        <v>103205032</v>
      </c>
      <c r="CD17" s="60" t="s">
        <v>200</v>
      </c>
      <c r="CE17" s="60">
        <v>205681839</v>
      </c>
      <c r="CF17" s="60" t="s">
        <v>200</v>
      </c>
      <c r="CG17" s="60" t="s">
        <v>200</v>
      </c>
      <c r="CH17" s="60" t="s">
        <v>200</v>
      </c>
      <c r="CI17" s="60">
        <v>6482275</v>
      </c>
      <c r="CJ17" s="60" t="s">
        <v>148</v>
      </c>
      <c r="CK17" s="60" t="s">
        <v>200</v>
      </c>
      <c r="CL17" s="60" t="s">
        <v>200</v>
      </c>
      <c r="CM17" s="60" t="s">
        <v>200</v>
      </c>
      <c r="CN17" s="60" t="s">
        <v>200</v>
      </c>
      <c r="CO17" s="60" t="s">
        <v>200</v>
      </c>
      <c r="CP17" s="60" t="s">
        <v>200</v>
      </c>
      <c r="CQ17" s="60" t="s">
        <v>200</v>
      </c>
      <c r="CR17" s="60" t="s">
        <v>110</v>
      </c>
      <c r="CS17" s="60" t="s">
        <v>200</v>
      </c>
      <c r="CT17" s="60" t="s">
        <v>110</v>
      </c>
      <c r="CU17" s="60" t="s">
        <v>200</v>
      </c>
      <c r="CV17" s="60" t="s">
        <v>200</v>
      </c>
      <c r="CW17" s="60" t="s">
        <v>200</v>
      </c>
      <c r="CX17" s="60" t="s">
        <v>200</v>
      </c>
      <c r="CY17" s="60" t="s">
        <v>200</v>
      </c>
      <c r="CZ17" s="60" t="s">
        <v>110</v>
      </c>
      <c r="DA17" s="60" t="s">
        <v>200</v>
      </c>
      <c r="DB17" s="60" t="s">
        <v>149</v>
      </c>
      <c r="DC17" s="60" t="s">
        <v>149</v>
      </c>
      <c r="DD17" s="60" t="s">
        <v>200</v>
      </c>
      <c r="DE17" s="60" t="s">
        <v>200</v>
      </c>
      <c r="DF17" s="60" t="s">
        <v>200</v>
      </c>
      <c r="DG17" s="60" t="s">
        <v>200</v>
      </c>
      <c r="DH17" s="60" t="s">
        <v>200</v>
      </c>
      <c r="DI17" s="60" t="s">
        <v>200</v>
      </c>
      <c r="DJ17" s="60" t="s">
        <v>200</v>
      </c>
      <c r="DK17" s="60" t="s">
        <v>200</v>
      </c>
      <c r="DL17" s="60" t="s">
        <v>200</v>
      </c>
      <c r="DM17" s="60" t="s">
        <v>200</v>
      </c>
      <c r="DN17" s="60" t="s">
        <v>200</v>
      </c>
      <c r="DO17" s="60" t="s">
        <v>200</v>
      </c>
      <c r="DP17" s="60" t="s">
        <v>200</v>
      </c>
      <c r="DQ17" s="60" t="s">
        <v>200</v>
      </c>
      <c r="DR17" s="60">
        <v>105860443</v>
      </c>
      <c r="DS17" s="60" t="s">
        <v>200</v>
      </c>
      <c r="DT17" s="60">
        <v>-72565028</v>
      </c>
      <c r="DU17" s="60" t="s">
        <v>200</v>
      </c>
      <c r="DV17" s="60" t="s">
        <v>200</v>
      </c>
      <c r="DW17" s="60" t="s">
        <v>200</v>
      </c>
      <c r="DX17" s="60" t="s">
        <v>200</v>
      </c>
      <c r="DY17" s="60" t="s">
        <v>200</v>
      </c>
      <c r="DZ17" s="60" t="s">
        <v>200</v>
      </c>
      <c r="EA17" s="60" t="s">
        <v>200</v>
      </c>
      <c r="EB17" s="60" t="s">
        <v>200</v>
      </c>
      <c r="EC17" s="60" t="s">
        <v>200</v>
      </c>
      <c r="ED17" s="60" t="s">
        <v>200</v>
      </c>
      <c r="EE17" s="60" t="s">
        <v>200</v>
      </c>
      <c r="EF17" s="60">
        <v>-124240917</v>
      </c>
      <c r="EG17" s="60" t="s">
        <v>200</v>
      </c>
      <c r="EH17" s="60" t="s">
        <v>200</v>
      </c>
      <c r="EI17" s="60" t="s">
        <v>200</v>
      </c>
      <c r="EJ17" s="60" t="s">
        <v>200</v>
      </c>
      <c r="EK17" s="60" t="s">
        <v>200</v>
      </c>
      <c r="EL17" s="60">
        <v>938718</v>
      </c>
      <c r="EM17" s="60" t="s">
        <v>200</v>
      </c>
      <c r="EN17" s="60">
        <v>139582326</v>
      </c>
      <c r="EO17" s="60" t="s">
        <v>200</v>
      </c>
      <c r="EP17" s="60" t="s">
        <v>200</v>
      </c>
      <c r="EQ17" s="60" t="s">
        <v>200</v>
      </c>
      <c r="ER17" s="60" t="s">
        <v>200</v>
      </c>
      <c r="ES17" s="60" t="s">
        <v>200</v>
      </c>
      <c r="ET17" s="60" t="s">
        <v>200</v>
      </c>
      <c r="EU17" s="60" t="s">
        <v>200</v>
      </c>
      <c r="EV17" s="60" t="s">
        <v>200</v>
      </c>
      <c r="EW17" s="60" t="s">
        <v>200</v>
      </c>
      <c r="EX17" s="60" t="s">
        <v>200</v>
      </c>
      <c r="EY17" s="60" t="s">
        <v>200</v>
      </c>
      <c r="EZ17" s="60" t="s">
        <v>200</v>
      </c>
      <c r="FA17" s="60" t="s">
        <v>200</v>
      </c>
      <c r="FB17" s="60" t="s">
        <v>148</v>
      </c>
      <c r="FC17" s="60" t="s">
        <v>200</v>
      </c>
      <c r="FD17" s="60">
        <v>1208680547</v>
      </c>
      <c r="FE17" s="60">
        <v>184717164</v>
      </c>
      <c r="FF17" s="60">
        <v>38234918</v>
      </c>
      <c r="FG17" s="60" t="s">
        <v>200</v>
      </c>
      <c r="FH17" s="60" t="s">
        <v>110</v>
      </c>
      <c r="FI17" s="60" t="s">
        <v>200</v>
      </c>
      <c r="FJ17" s="60" t="s">
        <v>110</v>
      </c>
      <c r="FK17" s="60" t="s">
        <v>200</v>
      </c>
      <c r="FL17" s="60" t="s">
        <v>200</v>
      </c>
      <c r="FM17" s="60" t="s">
        <v>148</v>
      </c>
      <c r="FN17" s="60" t="s">
        <v>200</v>
      </c>
      <c r="FO17" s="60">
        <v>30927207</v>
      </c>
      <c r="FP17" s="60" t="s">
        <v>110</v>
      </c>
      <c r="FQ17" s="60" t="s">
        <v>149</v>
      </c>
      <c r="FR17" s="60" t="s">
        <v>149</v>
      </c>
      <c r="FS17" s="60" t="s">
        <v>200</v>
      </c>
      <c r="FT17" s="60" t="s">
        <v>148</v>
      </c>
      <c r="FU17" s="60">
        <v>10855512</v>
      </c>
      <c r="FV17" s="60" t="s">
        <v>200</v>
      </c>
      <c r="FW17" s="60" t="s">
        <v>200</v>
      </c>
      <c r="FX17" s="60" t="s">
        <v>149</v>
      </c>
      <c r="FY17" s="60" t="s">
        <v>149</v>
      </c>
      <c r="FZ17" s="60" t="s">
        <v>200</v>
      </c>
      <c r="GA17" s="60" t="s">
        <v>128</v>
      </c>
      <c r="GB17" s="60" t="s">
        <v>149</v>
      </c>
      <c r="GC17" s="60" t="s">
        <v>149</v>
      </c>
      <c r="GD17" s="60" t="s">
        <v>200</v>
      </c>
      <c r="GE17" s="60" t="s">
        <v>110</v>
      </c>
      <c r="GF17" s="60" t="s">
        <v>110</v>
      </c>
      <c r="GG17" s="60">
        <v>214119291</v>
      </c>
      <c r="GH17" s="60">
        <v>619015366</v>
      </c>
      <c r="GI17" s="60" t="s">
        <v>110</v>
      </c>
      <c r="GJ17" s="60" t="s">
        <v>200</v>
      </c>
      <c r="GK17" s="60" t="s">
        <v>110</v>
      </c>
      <c r="GL17" s="60">
        <v>206689674</v>
      </c>
      <c r="GM17" s="60" t="s">
        <v>110</v>
      </c>
      <c r="GN17" s="60" t="s">
        <v>200</v>
      </c>
      <c r="GO17" s="60" t="s">
        <v>200</v>
      </c>
      <c r="GP17" s="60" t="s">
        <v>110</v>
      </c>
      <c r="GQ17" s="60">
        <v>3180927160</v>
      </c>
      <c r="GR17" s="60" t="s">
        <v>200</v>
      </c>
      <c r="GS17" s="60" t="s">
        <v>200</v>
      </c>
      <c r="GT17" s="60" t="s">
        <v>200</v>
      </c>
      <c r="GU17" s="60" t="s">
        <v>200</v>
      </c>
      <c r="GV17" s="60" t="s">
        <v>200</v>
      </c>
      <c r="GW17" s="60" t="s">
        <v>200</v>
      </c>
      <c r="GX17" s="60">
        <v>126678249</v>
      </c>
      <c r="GY17" s="60" t="s">
        <v>200</v>
      </c>
      <c r="GZ17" s="60" t="s">
        <v>200</v>
      </c>
      <c r="HA17" s="60" t="s">
        <v>200</v>
      </c>
      <c r="HB17" s="60">
        <v>107802231</v>
      </c>
      <c r="HC17" s="60" t="s">
        <v>200</v>
      </c>
      <c r="HD17" s="60" t="s">
        <v>200</v>
      </c>
      <c r="HE17" s="60" t="s">
        <v>200</v>
      </c>
      <c r="HF17" s="60" t="s">
        <v>200</v>
      </c>
      <c r="HG17" s="60" t="s">
        <v>200</v>
      </c>
      <c r="HH17" s="60" t="s">
        <v>200</v>
      </c>
      <c r="HI17" s="60" t="s">
        <v>148</v>
      </c>
      <c r="HJ17" s="60" t="s">
        <v>200</v>
      </c>
      <c r="HK17" s="60" t="s">
        <v>200</v>
      </c>
      <c r="HL17" s="60" t="s">
        <v>200</v>
      </c>
      <c r="HM17" s="60" t="s">
        <v>200</v>
      </c>
      <c r="HN17" s="60" t="s">
        <v>200</v>
      </c>
      <c r="HO17" s="60" t="s">
        <v>200</v>
      </c>
      <c r="HP17" s="60" t="s">
        <v>200</v>
      </c>
      <c r="HQ17" s="60">
        <v>310487345</v>
      </c>
      <c r="HR17" s="60"/>
      <c r="HS17" s="60"/>
      <c r="HT17" s="60">
        <v>1864150</v>
      </c>
      <c r="HU17" s="60"/>
      <c r="HV17" s="67">
        <v>34200265</v>
      </c>
      <c r="HW17" s="60"/>
      <c r="HX17" s="60" t="s">
        <v>110</v>
      </c>
      <c r="HY17" s="60"/>
      <c r="HZ17" s="60" t="s">
        <v>188</v>
      </c>
      <c r="IA17" s="60">
        <v>-122614194</v>
      </c>
      <c r="IB17" s="60"/>
      <c r="IC17" s="60"/>
      <c r="ID17" s="60"/>
      <c r="IE17" s="60"/>
      <c r="IF17" s="60" t="s">
        <v>110</v>
      </c>
      <c r="IG17" s="60"/>
      <c r="IH17" s="60"/>
      <c r="II17" s="67">
        <v>928705512</v>
      </c>
      <c r="IJ17" s="60"/>
      <c r="IK17" s="60"/>
      <c r="IL17" s="60"/>
      <c r="IM17" s="60"/>
      <c r="IN17" s="60"/>
      <c r="IO17" s="67">
        <v>23817678</v>
      </c>
      <c r="IP17" s="60">
        <v>91278160</v>
      </c>
      <c r="IQ17" s="60"/>
      <c r="IR17" s="60"/>
      <c r="IS17" s="60"/>
      <c r="IT17" s="67">
        <v>993160338</v>
      </c>
      <c r="IU17" s="60"/>
      <c r="IV17" s="60" t="s">
        <v>149</v>
      </c>
      <c r="IW17" s="60" t="s">
        <v>210</v>
      </c>
      <c r="IX17" s="60"/>
      <c r="IY17" s="60" t="s">
        <v>188</v>
      </c>
      <c r="IZ17" s="60"/>
      <c r="JA17" s="60"/>
      <c r="JB17" s="60"/>
      <c r="JC17" s="60"/>
      <c r="JD17" s="60"/>
      <c r="JE17" s="60"/>
      <c r="JF17" s="60" t="s">
        <v>188</v>
      </c>
      <c r="JG17" s="60"/>
      <c r="JH17" s="60"/>
      <c r="JI17" s="60"/>
      <c r="JJ17" s="60" t="s">
        <v>149</v>
      </c>
      <c r="JK17" s="60"/>
      <c r="JL17" s="60"/>
      <c r="JM17" s="60"/>
      <c r="JN17" s="60"/>
      <c r="JO17" s="60"/>
      <c r="JP17" s="60"/>
      <c r="JQ17" s="60" t="s">
        <v>110</v>
      </c>
      <c r="JR17" s="67">
        <v>7859337</v>
      </c>
      <c r="JS17" s="60"/>
      <c r="JT17" s="60"/>
      <c r="JU17" s="60"/>
      <c r="JV17" s="60"/>
      <c r="JW17" s="60"/>
      <c r="JX17" s="60"/>
      <c r="JY17" s="67">
        <v>1212649</v>
      </c>
      <c r="JZ17" s="60"/>
      <c r="KA17" s="60"/>
      <c r="KB17" s="60"/>
      <c r="KC17" s="60"/>
      <c r="KD17" s="67">
        <v>-129527334.35857958</v>
      </c>
      <c r="KE17" s="60"/>
    </row>
    <row r="18" spans="1:291" ht="17.25" customHeight="1">
      <c r="A18" s="108"/>
      <c r="B18" s="61" t="s">
        <v>225</v>
      </c>
      <c r="C18" s="63" t="s">
        <v>206</v>
      </c>
      <c r="D18" s="60" t="str">
        <f>IF(D17&lt;0,0,D17)</f>
        <v/>
      </c>
      <c r="E18" s="60" t="str">
        <f t="shared" ref="E18:BP18" si="16">IF(E17&lt;0,0,E17)</f>
        <v/>
      </c>
      <c r="F18" s="60" t="str">
        <f t="shared" si="16"/>
        <v/>
      </c>
      <c r="G18" s="60" t="str">
        <f t="shared" si="16"/>
        <v/>
      </c>
      <c r="H18" s="60" t="str">
        <f t="shared" si="16"/>
        <v>측정 제외</v>
      </c>
      <c r="I18" s="60" t="str">
        <f t="shared" si="16"/>
        <v/>
      </c>
      <c r="J18" s="60" t="str">
        <f t="shared" si="16"/>
        <v/>
      </c>
      <c r="K18" s="60" t="str">
        <f t="shared" si="16"/>
        <v>협약 종료</v>
      </c>
      <c r="L18" s="60" t="str">
        <f t="shared" si="16"/>
        <v/>
      </c>
      <c r="M18" s="60" t="str">
        <f t="shared" si="16"/>
        <v>협약 종료</v>
      </c>
      <c r="N18" s="60" t="str">
        <f t="shared" si="16"/>
        <v>협약 종료</v>
      </c>
      <c r="O18" s="60" t="str">
        <f t="shared" si="16"/>
        <v/>
      </c>
      <c r="P18" s="60" t="str">
        <f t="shared" si="16"/>
        <v/>
      </c>
      <c r="Q18" s="60" t="str">
        <f t="shared" si="16"/>
        <v/>
      </c>
      <c r="R18" s="60" t="str">
        <f t="shared" si="16"/>
        <v/>
      </c>
      <c r="S18" s="60" t="str">
        <f t="shared" si="16"/>
        <v/>
      </c>
      <c r="T18" s="60" t="str">
        <f t="shared" si="16"/>
        <v/>
      </c>
      <c r="U18" s="60" t="str">
        <f t="shared" si="16"/>
        <v>협약 종료</v>
      </c>
      <c r="V18" s="60" t="str">
        <f t="shared" si="16"/>
        <v>협약 종료</v>
      </c>
      <c r="W18" s="60" t="str">
        <f t="shared" si="16"/>
        <v>협약 종료</v>
      </c>
      <c r="X18" s="60" t="str">
        <f t="shared" si="16"/>
        <v/>
      </c>
      <c r="Y18" s="60" t="str">
        <f t="shared" si="16"/>
        <v/>
      </c>
      <c r="Z18" s="60" t="str">
        <f t="shared" si="16"/>
        <v/>
      </c>
      <c r="AA18" s="60" t="str">
        <f t="shared" si="16"/>
        <v>측정(무성과)</v>
      </c>
      <c r="AB18" s="60" t="str">
        <f t="shared" si="16"/>
        <v/>
      </c>
      <c r="AC18" s="60" t="str">
        <f t="shared" si="16"/>
        <v/>
      </c>
      <c r="AD18" s="60" t="str">
        <f t="shared" si="16"/>
        <v/>
      </c>
      <c r="AE18" s="60">
        <f t="shared" si="16"/>
        <v>1381137678</v>
      </c>
      <c r="AF18" s="60">
        <f t="shared" si="16"/>
        <v>53090965</v>
      </c>
      <c r="AG18" s="60" t="str">
        <f t="shared" si="16"/>
        <v>협약 종료</v>
      </c>
      <c r="AH18" s="60" t="str">
        <f t="shared" si="16"/>
        <v>측정(무성과)</v>
      </c>
      <c r="AI18" s="60">
        <f t="shared" si="16"/>
        <v>231057374</v>
      </c>
      <c r="AJ18" s="60" t="str">
        <f t="shared" si="16"/>
        <v/>
      </c>
      <c r="AK18" s="60" t="str">
        <f t="shared" si="16"/>
        <v/>
      </c>
      <c r="AL18" s="60" t="str">
        <f t="shared" si="16"/>
        <v/>
      </c>
      <c r="AM18" s="60" t="str">
        <f t="shared" si="16"/>
        <v/>
      </c>
      <c r="AN18" s="60" t="str">
        <f t="shared" si="16"/>
        <v>협약 해지</v>
      </c>
      <c r="AO18" s="60" t="str">
        <f t="shared" si="16"/>
        <v/>
      </c>
      <c r="AP18" s="60" t="str">
        <f t="shared" si="16"/>
        <v/>
      </c>
      <c r="AQ18" s="60" t="str">
        <f t="shared" si="16"/>
        <v/>
      </c>
      <c r="AR18" s="60" t="str">
        <f t="shared" si="16"/>
        <v>협약 종료</v>
      </c>
      <c r="AS18" s="60">
        <f t="shared" si="16"/>
        <v>243993140</v>
      </c>
      <c r="AT18" s="60" t="str">
        <f t="shared" si="16"/>
        <v/>
      </c>
      <c r="AU18" s="60" t="str">
        <f t="shared" si="16"/>
        <v>협약 종료</v>
      </c>
      <c r="AV18" s="60" t="str">
        <f t="shared" si="16"/>
        <v/>
      </c>
      <c r="AW18" s="60" t="str">
        <f t="shared" si="16"/>
        <v/>
      </c>
      <c r="AX18" s="60" t="str">
        <f t="shared" si="16"/>
        <v/>
      </c>
      <c r="AY18" s="60" t="str">
        <f t="shared" si="16"/>
        <v>협약 해지</v>
      </c>
      <c r="AZ18" s="60">
        <f t="shared" si="16"/>
        <v>0</v>
      </c>
      <c r="BA18" s="60" t="str">
        <f t="shared" si="16"/>
        <v/>
      </c>
      <c r="BB18" s="60" t="str">
        <f t="shared" si="16"/>
        <v/>
      </c>
      <c r="BC18" s="60" t="str">
        <f t="shared" si="16"/>
        <v/>
      </c>
      <c r="BD18" s="60" t="str">
        <f t="shared" si="16"/>
        <v>협약 해지</v>
      </c>
      <c r="BE18" s="60" t="str">
        <f t="shared" si="16"/>
        <v>측정 제외</v>
      </c>
      <c r="BF18" s="60">
        <f t="shared" si="16"/>
        <v>86304446</v>
      </c>
      <c r="BG18" s="60" t="str">
        <f t="shared" si="16"/>
        <v>협약 종료</v>
      </c>
      <c r="BH18" s="60" t="str">
        <f t="shared" si="16"/>
        <v/>
      </c>
      <c r="BI18" s="60" t="str">
        <f t="shared" si="16"/>
        <v/>
      </c>
      <c r="BJ18" s="60" t="str">
        <f t="shared" si="16"/>
        <v/>
      </c>
      <c r="BK18" s="60" t="str">
        <f t="shared" si="16"/>
        <v/>
      </c>
      <c r="BL18" s="60">
        <f t="shared" si="16"/>
        <v>22122900</v>
      </c>
      <c r="BM18" s="60" t="str">
        <f t="shared" si="16"/>
        <v/>
      </c>
      <c r="BN18" s="60" t="str">
        <f t="shared" si="16"/>
        <v/>
      </c>
      <c r="BO18" s="60" t="str">
        <f t="shared" si="16"/>
        <v/>
      </c>
      <c r="BP18" s="60" t="str">
        <f t="shared" si="16"/>
        <v>측정(무성과)</v>
      </c>
      <c r="BQ18" s="60" t="str">
        <f t="shared" ref="BQ18:EB18" si="17">IF(BQ17&lt;0,0,BQ17)</f>
        <v>협약 종료</v>
      </c>
      <c r="BR18" s="60" t="str">
        <f t="shared" si="17"/>
        <v>협약 해지</v>
      </c>
      <c r="BS18" s="60">
        <f t="shared" si="17"/>
        <v>251061053</v>
      </c>
      <c r="BT18" s="60">
        <f t="shared" si="17"/>
        <v>0</v>
      </c>
      <c r="BU18" s="60" t="str">
        <f t="shared" si="17"/>
        <v>측정 제외</v>
      </c>
      <c r="BV18" s="60">
        <f t="shared" si="17"/>
        <v>26533838</v>
      </c>
      <c r="BW18" s="60" t="str">
        <f t="shared" si="17"/>
        <v/>
      </c>
      <c r="BX18" s="60" t="str">
        <f t="shared" si="17"/>
        <v/>
      </c>
      <c r="BY18" s="60" t="str">
        <f t="shared" si="17"/>
        <v/>
      </c>
      <c r="BZ18" s="60" t="str">
        <f t="shared" si="17"/>
        <v/>
      </c>
      <c r="CA18" s="60" t="str">
        <f t="shared" si="17"/>
        <v/>
      </c>
      <c r="CB18" s="60" t="str">
        <f t="shared" si="17"/>
        <v/>
      </c>
      <c r="CC18" s="60">
        <f t="shared" si="17"/>
        <v>103205032</v>
      </c>
      <c r="CD18" s="60" t="str">
        <f t="shared" si="17"/>
        <v/>
      </c>
      <c r="CE18" s="60">
        <f t="shared" si="17"/>
        <v>205681839</v>
      </c>
      <c r="CF18" s="60" t="str">
        <f t="shared" si="17"/>
        <v/>
      </c>
      <c r="CG18" s="60" t="str">
        <f t="shared" si="17"/>
        <v/>
      </c>
      <c r="CH18" s="60" t="str">
        <f t="shared" si="17"/>
        <v/>
      </c>
      <c r="CI18" s="60">
        <f t="shared" si="17"/>
        <v>6482275</v>
      </c>
      <c r="CJ18" s="60" t="str">
        <f t="shared" si="17"/>
        <v>측정 제외</v>
      </c>
      <c r="CK18" s="60" t="str">
        <f t="shared" si="17"/>
        <v/>
      </c>
      <c r="CL18" s="60" t="str">
        <f t="shared" si="17"/>
        <v/>
      </c>
      <c r="CM18" s="60" t="str">
        <f t="shared" si="17"/>
        <v/>
      </c>
      <c r="CN18" s="60" t="str">
        <f t="shared" si="17"/>
        <v/>
      </c>
      <c r="CO18" s="60" t="str">
        <f t="shared" si="17"/>
        <v/>
      </c>
      <c r="CP18" s="60" t="str">
        <f t="shared" si="17"/>
        <v/>
      </c>
      <c r="CQ18" s="60" t="str">
        <f t="shared" si="17"/>
        <v/>
      </c>
      <c r="CR18" s="60" t="str">
        <f t="shared" si="17"/>
        <v>협약 종료</v>
      </c>
      <c r="CS18" s="60" t="str">
        <f t="shared" si="17"/>
        <v/>
      </c>
      <c r="CT18" s="60" t="str">
        <f t="shared" si="17"/>
        <v>협약 종료</v>
      </c>
      <c r="CU18" s="60" t="str">
        <f t="shared" si="17"/>
        <v/>
      </c>
      <c r="CV18" s="60" t="str">
        <f t="shared" si="17"/>
        <v/>
      </c>
      <c r="CW18" s="60" t="str">
        <f t="shared" si="17"/>
        <v/>
      </c>
      <c r="CX18" s="60" t="str">
        <f t="shared" si="17"/>
        <v/>
      </c>
      <c r="CY18" s="60" t="str">
        <f t="shared" si="17"/>
        <v/>
      </c>
      <c r="CZ18" s="60" t="str">
        <f t="shared" si="17"/>
        <v>협약 종료</v>
      </c>
      <c r="DA18" s="60" t="str">
        <f t="shared" si="17"/>
        <v/>
      </c>
      <c r="DB18" s="60" t="str">
        <f t="shared" si="17"/>
        <v>측정(무성과)</v>
      </c>
      <c r="DC18" s="60" t="str">
        <f t="shared" si="17"/>
        <v>측정(무성과)</v>
      </c>
      <c r="DD18" s="60" t="str">
        <f t="shared" si="17"/>
        <v/>
      </c>
      <c r="DE18" s="60" t="str">
        <f t="shared" si="17"/>
        <v/>
      </c>
      <c r="DF18" s="60" t="str">
        <f t="shared" si="17"/>
        <v/>
      </c>
      <c r="DG18" s="60" t="str">
        <f t="shared" si="17"/>
        <v/>
      </c>
      <c r="DH18" s="60" t="str">
        <f t="shared" si="17"/>
        <v/>
      </c>
      <c r="DI18" s="60" t="str">
        <f t="shared" si="17"/>
        <v/>
      </c>
      <c r="DJ18" s="60" t="str">
        <f t="shared" si="17"/>
        <v/>
      </c>
      <c r="DK18" s="60" t="str">
        <f t="shared" si="17"/>
        <v/>
      </c>
      <c r="DL18" s="60" t="str">
        <f t="shared" si="17"/>
        <v/>
      </c>
      <c r="DM18" s="60" t="str">
        <f t="shared" si="17"/>
        <v/>
      </c>
      <c r="DN18" s="60" t="str">
        <f t="shared" si="17"/>
        <v/>
      </c>
      <c r="DO18" s="60" t="str">
        <f t="shared" si="17"/>
        <v/>
      </c>
      <c r="DP18" s="60" t="str">
        <f t="shared" si="17"/>
        <v/>
      </c>
      <c r="DQ18" s="60" t="str">
        <f t="shared" si="17"/>
        <v/>
      </c>
      <c r="DR18" s="60">
        <f t="shared" si="17"/>
        <v>105860443</v>
      </c>
      <c r="DS18" s="60" t="str">
        <f t="shared" si="17"/>
        <v/>
      </c>
      <c r="DT18" s="60">
        <f t="shared" si="17"/>
        <v>0</v>
      </c>
      <c r="DU18" s="60" t="str">
        <f t="shared" si="17"/>
        <v/>
      </c>
      <c r="DV18" s="60" t="str">
        <f t="shared" si="17"/>
        <v/>
      </c>
      <c r="DW18" s="60" t="str">
        <f t="shared" si="17"/>
        <v/>
      </c>
      <c r="DX18" s="60" t="str">
        <f t="shared" si="17"/>
        <v/>
      </c>
      <c r="DY18" s="60" t="str">
        <f t="shared" si="17"/>
        <v/>
      </c>
      <c r="DZ18" s="60" t="str">
        <f t="shared" si="17"/>
        <v/>
      </c>
      <c r="EA18" s="60" t="str">
        <f t="shared" si="17"/>
        <v/>
      </c>
      <c r="EB18" s="60" t="str">
        <f t="shared" si="17"/>
        <v/>
      </c>
      <c r="EC18" s="60" t="str">
        <f t="shared" ref="EC18:GN18" si="18">IF(EC17&lt;0,0,EC17)</f>
        <v/>
      </c>
      <c r="ED18" s="60" t="str">
        <f t="shared" si="18"/>
        <v/>
      </c>
      <c r="EE18" s="60" t="str">
        <f t="shared" si="18"/>
        <v/>
      </c>
      <c r="EF18" s="60">
        <f t="shared" si="18"/>
        <v>0</v>
      </c>
      <c r="EG18" s="60" t="str">
        <f t="shared" si="18"/>
        <v/>
      </c>
      <c r="EH18" s="60" t="str">
        <f t="shared" si="18"/>
        <v/>
      </c>
      <c r="EI18" s="60" t="str">
        <f t="shared" si="18"/>
        <v/>
      </c>
      <c r="EJ18" s="60" t="str">
        <f t="shared" si="18"/>
        <v/>
      </c>
      <c r="EK18" s="60" t="str">
        <f t="shared" si="18"/>
        <v/>
      </c>
      <c r="EL18" s="60">
        <f t="shared" si="18"/>
        <v>938718</v>
      </c>
      <c r="EM18" s="60" t="str">
        <f t="shared" si="18"/>
        <v/>
      </c>
      <c r="EN18" s="60">
        <f t="shared" si="18"/>
        <v>139582326</v>
      </c>
      <c r="EO18" s="60" t="str">
        <f t="shared" si="18"/>
        <v/>
      </c>
      <c r="EP18" s="60" t="str">
        <f t="shared" si="18"/>
        <v/>
      </c>
      <c r="EQ18" s="60" t="str">
        <f t="shared" si="18"/>
        <v/>
      </c>
      <c r="ER18" s="60" t="str">
        <f t="shared" si="18"/>
        <v/>
      </c>
      <c r="ES18" s="60" t="str">
        <f t="shared" si="18"/>
        <v/>
      </c>
      <c r="ET18" s="60" t="str">
        <f t="shared" si="18"/>
        <v/>
      </c>
      <c r="EU18" s="60" t="str">
        <f t="shared" si="18"/>
        <v/>
      </c>
      <c r="EV18" s="60" t="str">
        <f t="shared" si="18"/>
        <v/>
      </c>
      <c r="EW18" s="60" t="str">
        <f t="shared" si="18"/>
        <v/>
      </c>
      <c r="EX18" s="60" t="str">
        <f t="shared" si="18"/>
        <v/>
      </c>
      <c r="EY18" s="60" t="str">
        <f t="shared" si="18"/>
        <v/>
      </c>
      <c r="EZ18" s="60" t="str">
        <f t="shared" si="18"/>
        <v/>
      </c>
      <c r="FA18" s="60" t="str">
        <f t="shared" si="18"/>
        <v/>
      </c>
      <c r="FB18" s="60" t="str">
        <f t="shared" si="18"/>
        <v>측정 제외</v>
      </c>
      <c r="FC18" s="60" t="str">
        <f t="shared" si="18"/>
        <v/>
      </c>
      <c r="FD18" s="60">
        <f t="shared" si="18"/>
        <v>1208680547</v>
      </c>
      <c r="FE18" s="60">
        <f t="shared" si="18"/>
        <v>184717164</v>
      </c>
      <c r="FF18" s="60">
        <f t="shared" si="18"/>
        <v>38234918</v>
      </c>
      <c r="FG18" s="60" t="str">
        <f t="shared" si="18"/>
        <v/>
      </c>
      <c r="FH18" s="60" t="str">
        <f t="shared" si="18"/>
        <v>협약 종료</v>
      </c>
      <c r="FI18" s="60" t="str">
        <f t="shared" si="18"/>
        <v/>
      </c>
      <c r="FJ18" s="60" t="str">
        <f t="shared" si="18"/>
        <v>협약 종료</v>
      </c>
      <c r="FK18" s="60" t="str">
        <f t="shared" si="18"/>
        <v/>
      </c>
      <c r="FL18" s="60" t="str">
        <f t="shared" si="18"/>
        <v/>
      </c>
      <c r="FM18" s="60" t="str">
        <f t="shared" si="18"/>
        <v>측정 제외</v>
      </c>
      <c r="FN18" s="60" t="str">
        <f t="shared" si="18"/>
        <v/>
      </c>
      <c r="FO18" s="60">
        <f t="shared" si="18"/>
        <v>30927207</v>
      </c>
      <c r="FP18" s="60" t="str">
        <f t="shared" si="18"/>
        <v>협약 종료</v>
      </c>
      <c r="FQ18" s="60" t="str">
        <f t="shared" si="18"/>
        <v>측정(무성과)</v>
      </c>
      <c r="FR18" s="60" t="str">
        <f t="shared" si="18"/>
        <v>측정(무성과)</v>
      </c>
      <c r="FS18" s="60" t="str">
        <f t="shared" si="18"/>
        <v/>
      </c>
      <c r="FT18" s="60" t="str">
        <f t="shared" si="18"/>
        <v>측정 제외</v>
      </c>
      <c r="FU18" s="60">
        <f t="shared" si="18"/>
        <v>10855512</v>
      </c>
      <c r="FV18" s="60" t="str">
        <f t="shared" si="18"/>
        <v/>
      </c>
      <c r="FW18" s="60" t="str">
        <f t="shared" si="18"/>
        <v/>
      </c>
      <c r="FX18" s="60" t="str">
        <f t="shared" si="18"/>
        <v>측정(무성과)</v>
      </c>
      <c r="FY18" s="60" t="str">
        <f t="shared" si="18"/>
        <v>측정(무성과)</v>
      </c>
      <c r="FZ18" s="60" t="str">
        <f t="shared" si="18"/>
        <v/>
      </c>
      <c r="GA18" s="60" t="str">
        <f t="shared" si="18"/>
        <v>협약 해지</v>
      </c>
      <c r="GB18" s="60" t="str">
        <f t="shared" si="18"/>
        <v>측정(무성과)</v>
      </c>
      <c r="GC18" s="60" t="str">
        <f t="shared" si="18"/>
        <v>측정(무성과)</v>
      </c>
      <c r="GD18" s="60" t="str">
        <f t="shared" si="18"/>
        <v/>
      </c>
      <c r="GE18" s="60" t="str">
        <f t="shared" si="18"/>
        <v>협약 종료</v>
      </c>
      <c r="GF18" s="60" t="str">
        <f t="shared" si="18"/>
        <v>협약 종료</v>
      </c>
      <c r="GG18" s="60">
        <f t="shared" si="18"/>
        <v>214119291</v>
      </c>
      <c r="GH18" s="60">
        <f t="shared" si="18"/>
        <v>619015366</v>
      </c>
      <c r="GI18" s="60" t="str">
        <f t="shared" si="18"/>
        <v>협약 종료</v>
      </c>
      <c r="GJ18" s="60" t="str">
        <f t="shared" si="18"/>
        <v/>
      </c>
      <c r="GK18" s="60" t="str">
        <f t="shared" si="18"/>
        <v>협약 종료</v>
      </c>
      <c r="GL18" s="60">
        <f t="shared" si="18"/>
        <v>206689674</v>
      </c>
      <c r="GM18" s="60" t="str">
        <f t="shared" si="18"/>
        <v>협약 종료</v>
      </c>
      <c r="GN18" s="60" t="str">
        <f t="shared" si="18"/>
        <v/>
      </c>
      <c r="GO18" s="60" t="str">
        <f t="shared" ref="GO18:IY18" si="19">IF(GO17&lt;0,0,GO17)</f>
        <v/>
      </c>
      <c r="GP18" s="60" t="str">
        <f t="shared" si="19"/>
        <v>협약 종료</v>
      </c>
      <c r="GQ18" s="60">
        <f t="shared" si="19"/>
        <v>3180927160</v>
      </c>
      <c r="GR18" s="60" t="str">
        <f t="shared" si="19"/>
        <v/>
      </c>
      <c r="GS18" s="60" t="str">
        <f t="shared" si="19"/>
        <v/>
      </c>
      <c r="GT18" s="60" t="str">
        <f t="shared" si="19"/>
        <v/>
      </c>
      <c r="GU18" s="60" t="str">
        <f t="shared" si="19"/>
        <v/>
      </c>
      <c r="GV18" s="60" t="str">
        <f t="shared" si="19"/>
        <v/>
      </c>
      <c r="GW18" s="60" t="str">
        <f t="shared" si="19"/>
        <v/>
      </c>
      <c r="GX18" s="60">
        <f t="shared" si="19"/>
        <v>126678249</v>
      </c>
      <c r="GY18" s="60" t="str">
        <f t="shared" si="19"/>
        <v/>
      </c>
      <c r="GZ18" s="60" t="str">
        <f t="shared" si="19"/>
        <v/>
      </c>
      <c r="HA18" s="60" t="str">
        <f t="shared" si="19"/>
        <v/>
      </c>
      <c r="HB18" s="60">
        <f t="shared" si="19"/>
        <v>107802231</v>
      </c>
      <c r="HC18" s="60" t="str">
        <f t="shared" si="19"/>
        <v/>
      </c>
      <c r="HD18" s="60" t="str">
        <f t="shared" si="19"/>
        <v/>
      </c>
      <c r="HE18" s="60" t="str">
        <f t="shared" si="19"/>
        <v/>
      </c>
      <c r="HF18" s="60" t="str">
        <f t="shared" si="19"/>
        <v/>
      </c>
      <c r="HG18" s="60" t="str">
        <f t="shared" si="19"/>
        <v/>
      </c>
      <c r="HH18" s="60" t="str">
        <f t="shared" si="19"/>
        <v/>
      </c>
      <c r="HI18" s="60" t="str">
        <f t="shared" si="19"/>
        <v>측정 제외</v>
      </c>
      <c r="HJ18" s="60" t="str">
        <f t="shared" si="19"/>
        <v/>
      </c>
      <c r="HK18" s="60" t="str">
        <f t="shared" si="19"/>
        <v/>
      </c>
      <c r="HL18" s="60" t="str">
        <f t="shared" si="19"/>
        <v/>
      </c>
      <c r="HM18" s="60" t="str">
        <f t="shared" si="19"/>
        <v/>
      </c>
      <c r="HN18" s="60" t="str">
        <f t="shared" si="19"/>
        <v/>
      </c>
      <c r="HO18" s="60" t="str">
        <f t="shared" si="19"/>
        <v/>
      </c>
      <c r="HP18" s="60" t="str">
        <f t="shared" si="19"/>
        <v/>
      </c>
      <c r="HQ18" s="60">
        <f t="shared" si="19"/>
        <v>310487345</v>
      </c>
      <c r="HR18" s="60"/>
      <c r="HS18" s="60"/>
      <c r="HT18" s="60">
        <f>IF(HT17&lt;0,0,HT17)</f>
        <v>1864150</v>
      </c>
      <c r="HU18" s="60"/>
      <c r="HV18" s="60">
        <f>IF(HV17&lt;0,0,HV17)</f>
        <v>34200265</v>
      </c>
      <c r="HW18" s="60"/>
      <c r="HX18" s="60" t="str">
        <f t="shared" si="19"/>
        <v>협약 종료</v>
      </c>
      <c r="HY18" s="60"/>
      <c r="HZ18" s="60" t="str">
        <f t="shared" si="19"/>
        <v>협약 종료(미협약)</v>
      </c>
      <c r="IA18" s="60">
        <f>IF(IA17&lt;0,0,IA17)</f>
        <v>0</v>
      </c>
      <c r="IB18" s="60"/>
      <c r="IC18" s="60"/>
      <c r="ID18" s="60"/>
      <c r="IE18" s="60"/>
      <c r="IF18" s="60" t="str">
        <f t="shared" si="19"/>
        <v>협약 종료</v>
      </c>
      <c r="IG18" s="60"/>
      <c r="IH18" s="60"/>
      <c r="II18" s="60">
        <f t="shared" si="19"/>
        <v>928705512</v>
      </c>
      <c r="IJ18" s="60"/>
      <c r="IK18" s="60"/>
      <c r="IL18" s="60"/>
      <c r="IM18" s="60"/>
      <c r="IN18" s="60"/>
      <c r="IO18" s="60">
        <f t="shared" si="19"/>
        <v>23817678</v>
      </c>
      <c r="IP18" s="67">
        <v>51628143</v>
      </c>
      <c r="IQ18" s="60"/>
      <c r="IR18" s="60"/>
      <c r="IS18" s="60"/>
      <c r="IT18" s="60">
        <f t="shared" si="19"/>
        <v>993160338</v>
      </c>
      <c r="IU18" s="60"/>
      <c r="IV18" s="60" t="str">
        <f t="shared" si="19"/>
        <v>측정(무성과)</v>
      </c>
      <c r="IW18" s="60" t="s">
        <v>210</v>
      </c>
      <c r="IX18" s="60"/>
      <c r="IY18" s="60" t="str">
        <f t="shared" si="19"/>
        <v>협약 종료(미협약)</v>
      </c>
      <c r="IZ18" s="60"/>
      <c r="JA18" s="60">
        <v>0</v>
      </c>
      <c r="JB18" s="60"/>
      <c r="JC18" s="60"/>
      <c r="JD18" s="60"/>
      <c r="JE18" s="60"/>
      <c r="JF18" s="60" t="str">
        <f t="shared" ref="JF18:KD18" si="20">IF(JF17&lt;0,0,JF17)</f>
        <v>협약 종료(미협약)</v>
      </c>
      <c r="JG18" s="60"/>
      <c r="JH18" s="60"/>
      <c r="JI18" s="60"/>
      <c r="JJ18" s="60" t="str">
        <f t="shared" si="20"/>
        <v>측정(무성과)</v>
      </c>
      <c r="JK18" s="60"/>
      <c r="JL18" s="60"/>
      <c r="JM18" s="60"/>
      <c r="JN18" s="60"/>
      <c r="JO18" s="60"/>
      <c r="JP18" s="60"/>
      <c r="JQ18" s="60" t="str">
        <f t="shared" si="20"/>
        <v>협약 종료</v>
      </c>
      <c r="JR18" s="60">
        <f t="shared" si="20"/>
        <v>7859337</v>
      </c>
      <c r="JS18" s="60"/>
      <c r="JT18" s="60"/>
      <c r="JU18" s="60"/>
      <c r="JV18" s="60"/>
      <c r="JW18" s="60"/>
      <c r="JX18" s="60"/>
      <c r="JY18" s="60">
        <f t="shared" si="20"/>
        <v>1212649</v>
      </c>
      <c r="JZ18" s="60"/>
      <c r="KA18" s="60"/>
      <c r="KB18" s="60"/>
      <c r="KC18" s="60"/>
      <c r="KD18" s="60">
        <f t="shared" si="20"/>
        <v>0</v>
      </c>
      <c r="KE18" s="60"/>
    </row>
    <row r="19" spans="1:291" ht="17.25" customHeight="1">
      <c r="A19" s="108"/>
      <c r="B19" s="61" t="s">
        <v>86</v>
      </c>
      <c r="C19" s="65" t="s">
        <v>42</v>
      </c>
      <c r="D19" s="60" t="s">
        <v>200</v>
      </c>
      <c r="E19" s="60" t="s">
        <v>200</v>
      </c>
      <c r="F19" s="60" t="s">
        <v>200</v>
      </c>
      <c r="G19" s="60" t="s">
        <v>200</v>
      </c>
      <c r="H19" s="60" t="s">
        <v>148</v>
      </c>
      <c r="I19" s="60" t="s">
        <v>200</v>
      </c>
      <c r="J19" s="60" t="s">
        <v>200</v>
      </c>
      <c r="K19" s="60" t="s">
        <v>110</v>
      </c>
      <c r="L19" s="60" t="s">
        <v>200</v>
      </c>
      <c r="M19" s="60" t="s">
        <v>110</v>
      </c>
      <c r="N19" s="60" t="s">
        <v>110</v>
      </c>
      <c r="O19" s="60" t="s">
        <v>200</v>
      </c>
      <c r="P19" s="60" t="s">
        <v>200</v>
      </c>
      <c r="Q19" s="60" t="s">
        <v>200</v>
      </c>
      <c r="R19" s="60" t="s">
        <v>200</v>
      </c>
      <c r="S19" s="60" t="s">
        <v>200</v>
      </c>
      <c r="T19" s="60" t="s">
        <v>200</v>
      </c>
      <c r="U19" s="60" t="s">
        <v>110</v>
      </c>
      <c r="V19" s="60" t="s">
        <v>110</v>
      </c>
      <c r="W19" s="60" t="s">
        <v>110</v>
      </c>
      <c r="X19" s="60" t="s">
        <v>200</v>
      </c>
      <c r="Y19" s="60" t="s">
        <v>200</v>
      </c>
      <c r="Z19" s="60" t="s">
        <v>200</v>
      </c>
      <c r="AA19" s="60" t="s">
        <v>149</v>
      </c>
      <c r="AB19" s="60" t="s">
        <v>200</v>
      </c>
      <c r="AC19" s="60" t="s">
        <v>200</v>
      </c>
      <c r="AD19" s="60" t="s">
        <v>200</v>
      </c>
      <c r="AE19" s="60">
        <v>900501044</v>
      </c>
      <c r="AF19" s="60">
        <v>0</v>
      </c>
      <c r="AG19" s="60" t="s">
        <v>110</v>
      </c>
      <c r="AH19" s="60" t="s">
        <v>149</v>
      </c>
      <c r="AI19" s="60" t="s">
        <v>200</v>
      </c>
      <c r="AJ19" s="60" t="s">
        <v>200</v>
      </c>
      <c r="AK19" s="60" t="s">
        <v>200</v>
      </c>
      <c r="AL19" s="60" t="s">
        <v>200</v>
      </c>
      <c r="AM19" s="60" t="s">
        <v>200</v>
      </c>
      <c r="AN19" s="60" t="s">
        <v>128</v>
      </c>
      <c r="AO19" s="60" t="s">
        <v>200</v>
      </c>
      <c r="AP19" s="60" t="s">
        <v>200</v>
      </c>
      <c r="AQ19" s="60" t="s">
        <v>200</v>
      </c>
      <c r="AR19" s="60" t="s">
        <v>110</v>
      </c>
      <c r="AS19" s="60">
        <v>253665896</v>
      </c>
      <c r="AT19" s="60" t="s">
        <v>200</v>
      </c>
      <c r="AU19" s="60" t="s">
        <v>110</v>
      </c>
      <c r="AV19" s="60" t="s">
        <v>200</v>
      </c>
      <c r="AW19" s="60" t="s">
        <v>200</v>
      </c>
      <c r="AX19" s="60" t="s">
        <v>200</v>
      </c>
      <c r="AY19" s="60" t="s">
        <v>128</v>
      </c>
      <c r="AZ19" s="60" t="s">
        <v>200</v>
      </c>
      <c r="BA19" s="60" t="s">
        <v>200</v>
      </c>
      <c r="BB19" s="60" t="s">
        <v>200</v>
      </c>
      <c r="BC19" s="60" t="s">
        <v>200</v>
      </c>
      <c r="BD19" s="60" t="s">
        <v>128</v>
      </c>
      <c r="BE19" s="60" t="s">
        <v>148</v>
      </c>
      <c r="BF19" s="60" t="s">
        <v>200</v>
      </c>
      <c r="BG19" s="60" t="s">
        <v>110</v>
      </c>
      <c r="BH19" s="60" t="s">
        <v>200</v>
      </c>
      <c r="BI19" s="60" t="s">
        <v>200</v>
      </c>
      <c r="BJ19" s="60" t="s">
        <v>200</v>
      </c>
      <c r="BK19" s="60" t="s">
        <v>200</v>
      </c>
      <c r="BL19" s="60" t="s">
        <v>200</v>
      </c>
      <c r="BM19" s="60" t="s">
        <v>200</v>
      </c>
      <c r="BN19" s="60" t="s">
        <v>200</v>
      </c>
      <c r="BO19" s="60" t="s">
        <v>200</v>
      </c>
      <c r="BP19" s="60" t="s">
        <v>149</v>
      </c>
      <c r="BQ19" s="60" t="s">
        <v>110</v>
      </c>
      <c r="BR19" s="60" t="s">
        <v>128</v>
      </c>
      <c r="BS19" s="60" t="s">
        <v>200</v>
      </c>
      <c r="BT19" s="60">
        <v>779413</v>
      </c>
      <c r="BU19" s="60" t="s">
        <v>148</v>
      </c>
      <c r="BV19" s="60" t="s">
        <v>200</v>
      </c>
      <c r="BW19" s="60" t="s">
        <v>200</v>
      </c>
      <c r="BX19" s="60" t="s">
        <v>200</v>
      </c>
      <c r="BY19" s="60" t="s">
        <v>200</v>
      </c>
      <c r="BZ19" s="60" t="s">
        <v>200</v>
      </c>
      <c r="CA19" s="60" t="s">
        <v>200</v>
      </c>
      <c r="CB19" s="60" t="s">
        <v>200</v>
      </c>
      <c r="CC19" s="60" t="s">
        <v>200</v>
      </c>
      <c r="CD19" s="60" t="s">
        <v>200</v>
      </c>
      <c r="CE19" s="60">
        <v>32814834</v>
      </c>
      <c r="CF19" s="60" t="s">
        <v>200</v>
      </c>
      <c r="CG19" s="60" t="s">
        <v>200</v>
      </c>
      <c r="CH19" s="60" t="s">
        <v>200</v>
      </c>
      <c r="CI19" s="60" t="s">
        <v>200</v>
      </c>
      <c r="CJ19" s="60" t="s">
        <v>148</v>
      </c>
      <c r="CK19" s="60" t="s">
        <v>200</v>
      </c>
      <c r="CL19" s="60" t="s">
        <v>200</v>
      </c>
      <c r="CM19" s="60" t="s">
        <v>200</v>
      </c>
      <c r="CN19" s="60" t="s">
        <v>200</v>
      </c>
      <c r="CO19" s="60" t="s">
        <v>200</v>
      </c>
      <c r="CP19" s="60" t="s">
        <v>200</v>
      </c>
      <c r="CQ19" s="60" t="s">
        <v>200</v>
      </c>
      <c r="CR19" s="60" t="s">
        <v>110</v>
      </c>
      <c r="CS19" s="60" t="s">
        <v>200</v>
      </c>
      <c r="CT19" s="60" t="s">
        <v>110</v>
      </c>
      <c r="CU19" s="60" t="s">
        <v>200</v>
      </c>
      <c r="CV19" s="60" t="s">
        <v>200</v>
      </c>
      <c r="CW19" s="60" t="s">
        <v>200</v>
      </c>
      <c r="CX19" s="60" t="s">
        <v>200</v>
      </c>
      <c r="CY19" s="60" t="s">
        <v>200</v>
      </c>
      <c r="CZ19" s="60" t="s">
        <v>110</v>
      </c>
      <c r="DA19" s="60" t="s">
        <v>200</v>
      </c>
      <c r="DB19" s="60" t="s">
        <v>149</v>
      </c>
      <c r="DC19" s="60" t="s">
        <v>149</v>
      </c>
      <c r="DD19" s="60" t="s">
        <v>200</v>
      </c>
      <c r="DE19" s="60" t="s">
        <v>200</v>
      </c>
      <c r="DF19" s="60" t="s">
        <v>200</v>
      </c>
      <c r="DG19" s="60" t="s">
        <v>200</v>
      </c>
      <c r="DH19" s="60" t="s">
        <v>200</v>
      </c>
      <c r="DI19" s="60" t="s">
        <v>200</v>
      </c>
      <c r="DJ19" s="60" t="s">
        <v>200</v>
      </c>
      <c r="DK19" s="60" t="s">
        <v>200</v>
      </c>
      <c r="DL19" s="60" t="s">
        <v>200</v>
      </c>
      <c r="DM19" s="60" t="s">
        <v>200</v>
      </c>
      <c r="DN19" s="60" t="s">
        <v>200</v>
      </c>
      <c r="DO19" s="60" t="s">
        <v>200</v>
      </c>
      <c r="DP19" s="60" t="s">
        <v>200</v>
      </c>
      <c r="DQ19" s="60" t="s">
        <v>200</v>
      </c>
      <c r="DR19" s="60" t="s">
        <v>200</v>
      </c>
      <c r="DS19" s="60" t="s">
        <v>200</v>
      </c>
      <c r="DT19" s="60" t="s">
        <v>200</v>
      </c>
      <c r="DU19" s="60" t="s">
        <v>200</v>
      </c>
      <c r="DV19" s="60" t="s">
        <v>200</v>
      </c>
      <c r="DW19" s="60" t="s">
        <v>200</v>
      </c>
      <c r="DX19" s="60" t="s">
        <v>200</v>
      </c>
      <c r="DY19" s="60" t="s">
        <v>200</v>
      </c>
      <c r="DZ19" s="60" t="s">
        <v>200</v>
      </c>
      <c r="EA19" s="60" t="s">
        <v>200</v>
      </c>
      <c r="EB19" s="60" t="s">
        <v>200</v>
      </c>
      <c r="EC19" s="60" t="s">
        <v>200</v>
      </c>
      <c r="ED19" s="60" t="s">
        <v>200</v>
      </c>
      <c r="EE19" s="60" t="s">
        <v>200</v>
      </c>
      <c r="EF19" s="60">
        <v>47707889</v>
      </c>
      <c r="EG19" s="60" t="s">
        <v>200</v>
      </c>
      <c r="EH19" s="60" t="s">
        <v>200</v>
      </c>
      <c r="EI19" s="60" t="s">
        <v>200</v>
      </c>
      <c r="EJ19" s="60" t="s">
        <v>200</v>
      </c>
      <c r="EK19" s="60" t="s">
        <v>200</v>
      </c>
      <c r="EL19" s="60" t="s">
        <v>200</v>
      </c>
      <c r="EM19" s="60" t="s">
        <v>200</v>
      </c>
      <c r="EN19" s="60" t="s">
        <v>200</v>
      </c>
      <c r="EO19" s="60" t="s">
        <v>200</v>
      </c>
      <c r="EP19" s="60" t="s">
        <v>200</v>
      </c>
      <c r="EQ19" s="60" t="s">
        <v>200</v>
      </c>
      <c r="ER19" s="60" t="s">
        <v>200</v>
      </c>
      <c r="ES19" s="60" t="s">
        <v>200</v>
      </c>
      <c r="ET19" s="60" t="s">
        <v>200</v>
      </c>
      <c r="EU19" s="60" t="s">
        <v>200</v>
      </c>
      <c r="EV19" s="60" t="s">
        <v>200</v>
      </c>
      <c r="EW19" s="60" t="s">
        <v>200</v>
      </c>
      <c r="EX19" s="60" t="s">
        <v>200</v>
      </c>
      <c r="EY19" s="60" t="s">
        <v>200</v>
      </c>
      <c r="EZ19" s="60" t="s">
        <v>200</v>
      </c>
      <c r="FA19" s="60" t="s">
        <v>200</v>
      </c>
      <c r="FB19" s="60" t="s">
        <v>148</v>
      </c>
      <c r="FC19" s="60" t="s">
        <v>200</v>
      </c>
      <c r="FD19" s="60" t="s">
        <v>200</v>
      </c>
      <c r="FE19" s="60" t="s">
        <v>200</v>
      </c>
      <c r="FF19" s="60">
        <v>38234918</v>
      </c>
      <c r="FG19" s="60" t="s">
        <v>200</v>
      </c>
      <c r="FH19" s="60" t="s">
        <v>110</v>
      </c>
      <c r="FI19" s="60" t="s">
        <v>200</v>
      </c>
      <c r="FJ19" s="60" t="s">
        <v>110</v>
      </c>
      <c r="FK19" s="60" t="s">
        <v>200</v>
      </c>
      <c r="FL19" s="60" t="s">
        <v>200</v>
      </c>
      <c r="FM19" s="60" t="s">
        <v>148</v>
      </c>
      <c r="FN19" s="60" t="s">
        <v>200</v>
      </c>
      <c r="FO19" s="60" t="s">
        <v>200</v>
      </c>
      <c r="FP19" s="60" t="s">
        <v>110</v>
      </c>
      <c r="FQ19" s="60" t="s">
        <v>149</v>
      </c>
      <c r="FR19" s="60" t="s">
        <v>149</v>
      </c>
      <c r="FS19" s="60" t="s">
        <v>200</v>
      </c>
      <c r="FT19" s="60" t="s">
        <v>148</v>
      </c>
      <c r="FU19" s="60" t="s">
        <v>200</v>
      </c>
      <c r="FV19" s="60" t="s">
        <v>200</v>
      </c>
      <c r="FW19" s="60" t="s">
        <v>200</v>
      </c>
      <c r="FX19" s="60" t="s">
        <v>149</v>
      </c>
      <c r="FY19" s="60" t="s">
        <v>149</v>
      </c>
      <c r="FZ19" s="60" t="s">
        <v>200</v>
      </c>
      <c r="GA19" s="60" t="s">
        <v>128</v>
      </c>
      <c r="GB19" s="60" t="s">
        <v>149</v>
      </c>
      <c r="GC19" s="60" t="s">
        <v>149</v>
      </c>
      <c r="GD19" s="60" t="s">
        <v>200</v>
      </c>
      <c r="GE19" s="60" t="s">
        <v>110</v>
      </c>
      <c r="GF19" s="60" t="s">
        <v>110</v>
      </c>
      <c r="GG19" s="60" t="s">
        <v>200</v>
      </c>
      <c r="GH19" s="60" t="s">
        <v>200</v>
      </c>
      <c r="GI19" s="60" t="s">
        <v>110</v>
      </c>
      <c r="GJ19" s="60" t="s">
        <v>200</v>
      </c>
      <c r="GK19" s="60" t="s">
        <v>110</v>
      </c>
      <c r="GL19" s="60">
        <v>5708</v>
      </c>
      <c r="GM19" s="60" t="s">
        <v>110</v>
      </c>
      <c r="GN19" s="60" t="s">
        <v>200</v>
      </c>
      <c r="GO19" s="60" t="s">
        <v>200</v>
      </c>
      <c r="GP19" s="60" t="s">
        <v>110</v>
      </c>
      <c r="GQ19" s="60">
        <v>2990843617</v>
      </c>
      <c r="GR19" s="60" t="s">
        <v>200</v>
      </c>
      <c r="GS19" s="60" t="s">
        <v>200</v>
      </c>
      <c r="GT19" s="60" t="s">
        <v>200</v>
      </c>
      <c r="GU19" s="60" t="s">
        <v>200</v>
      </c>
      <c r="GV19" s="60" t="s">
        <v>200</v>
      </c>
      <c r="GW19" s="60" t="s">
        <v>200</v>
      </c>
      <c r="GX19" s="60" t="s">
        <v>200</v>
      </c>
      <c r="GY19" s="60" t="s">
        <v>200</v>
      </c>
      <c r="GZ19" s="60" t="s">
        <v>200</v>
      </c>
      <c r="HA19" s="60" t="s">
        <v>200</v>
      </c>
      <c r="HB19" s="60">
        <v>107802231</v>
      </c>
      <c r="HC19" s="60" t="s">
        <v>200</v>
      </c>
      <c r="HD19" s="60" t="s">
        <v>200</v>
      </c>
      <c r="HE19" s="60" t="s">
        <v>200</v>
      </c>
      <c r="HF19" s="60" t="s">
        <v>200</v>
      </c>
      <c r="HG19" s="60" t="s">
        <v>200</v>
      </c>
      <c r="HH19" s="60" t="s">
        <v>200</v>
      </c>
      <c r="HI19" s="60" t="s">
        <v>148</v>
      </c>
      <c r="HJ19" s="60" t="s">
        <v>200</v>
      </c>
      <c r="HK19" s="60" t="s">
        <v>200</v>
      </c>
      <c r="HL19" s="60" t="s">
        <v>200</v>
      </c>
      <c r="HM19" s="60" t="s">
        <v>200</v>
      </c>
      <c r="HN19" s="60" t="s">
        <v>200</v>
      </c>
      <c r="HO19" s="60" t="s">
        <v>200</v>
      </c>
      <c r="HP19" s="60" t="s">
        <v>200</v>
      </c>
      <c r="HQ19" s="60">
        <v>310487345</v>
      </c>
      <c r="HR19" s="60"/>
      <c r="HS19" s="60"/>
      <c r="HT19" s="60" t="s">
        <v>200</v>
      </c>
      <c r="HU19" s="60"/>
      <c r="HV19" s="67">
        <v>34200265</v>
      </c>
      <c r="HW19" s="60"/>
      <c r="HX19" s="60" t="s">
        <v>110</v>
      </c>
      <c r="HY19" s="60"/>
      <c r="HZ19" s="60" t="s">
        <v>188</v>
      </c>
      <c r="IA19" s="60" t="s">
        <v>200</v>
      </c>
      <c r="IB19" s="60"/>
      <c r="IC19" s="60"/>
      <c r="ID19" s="60"/>
      <c r="IE19" s="60"/>
      <c r="IF19" s="60" t="s">
        <v>110</v>
      </c>
      <c r="IG19" s="60"/>
      <c r="IH19" s="60"/>
      <c r="II19" s="72">
        <v>738947064</v>
      </c>
      <c r="IJ19" s="60"/>
      <c r="IK19" s="60"/>
      <c r="IL19" s="60"/>
      <c r="IM19" s="60"/>
      <c r="IN19" s="60"/>
      <c r="IO19" s="60" t="s">
        <v>200</v>
      </c>
      <c r="IP19" s="60" t="s">
        <v>200</v>
      </c>
      <c r="IQ19" s="60"/>
      <c r="IR19" s="60"/>
      <c r="IS19" s="60"/>
      <c r="IT19" s="60" t="s">
        <v>200</v>
      </c>
      <c r="IU19" s="60"/>
      <c r="IV19" s="60" t="s">
        <v>149</v>
      </c>
      <c r="IW19" s="60" t="s">
        <v>210</v>
      </c>
      <c r="IX19" s="60"/>
      <c r="IY19" s="60" t="s">
        <v>188</v>
      </c>
      <c r="IZ19" s="60"/>
      <c r="JA19" s="60" t="s">
        <v>200</v>
      </c>
      <c r="JB19" s="60"/>
      <c r="JC19" s="60"/>
      <c r="JD19" s="60"/>
      <c r="JE19" s="60"/>
      <c r="JF19" s="60" t="s">
        <v>188</v>
      </c>
      <c r="JG19" s="60"/>
      <c r="JH19" s="60"/>
      <c r="JI19" s="60"/>
      <c r="JJ19" s="60" t="s">
        <v>149</v>
      </c>
      <c r="JK19" s="60"/>
      <c r="JL19" s="60"/>
      <c r="JM19" s="60"/>
      <c r="JN19" s="60"/>
      <c r="JO19" s="60"/>
      <c r="JP19" s="60"/>
      <c r="JQ19" s="60" t="s">
        <v>110</v>
      </c>
      <c r="JR19" s="60" t="s">
        <v>200</v>
      </c>
      <c r="JS19" s="60"/>
      <c r="JT19" s="60"/>
      <c r="JU19" s="60"/>
      <c r="JV19" s="60"/>
      <c r="JW19" s="60"/>
      <c r="JX19" s="60"/>
      <c r="JY19" s="60" t="s">
        <v>200</v>
      </c>
      <c r="JZ19" s="60"/>
      <c r="KA19" s="60"/>
      <c r="KB19" s="60"/>
      <c r="KC19" s="60"/>
      <c r="KD19" s="60" t="s">
        <v>200</v>
      </c>
      <c r="KE19" s="60"/>
    </row>
    <row r="20" spans="1:291" ht="17.25" customHeight="1">
      <c r="A20" s="108"/>
      <c r="B20" s="61" t="s">
        <v>87</v>
      </c>
      <c r="C20" s="65" t="s">
        <v>43</v>
      </c>
      <c r="D20" s="60" t="s">
        <v>200</v>
      </c>
      <c r="E20" s="60" t="s">
        <v>200</v>
      </c>
      <c r="F20" s="60" t="s">
        <v>200</v>
      </c>
      <c r="G20" s="60" t="s">
        <v>200</v>
      </c>
      <c r="H20" s="60" t="s">
        <v>148</v>
      </c>
      <c r="I20" s="60" t="s">
        <v>200</v>
      </c>
      <c r="J20" s="60" t="s">
        <v>200</v>
      </c>
      <c r="K20" s="60" t="s">
        <v>110</v>
      </c>
      <c r="L20" s="60" t="s">
        <v>200</v>
      </c>
      <c r="M20" s="60" t="s">
        <v>110</v>
      </c>
      <c r="N20" s="60" t="s">
        <v>110</v>
      </c>
      <c r="O20" s="60" t="s">
        <v>200</v>
      </c>
      <c r="P20" s="60" t="s">
        <v>200</v>
      </c>
      <c r="Q20" s="60" t="s">
        <v>200</v>
      </c>
      <c r="R20" s="60" t="s">
        <v>200</v>
      </c>
      <c r="S20" s="60" t="s">
        <v>200</v>
      </c>
      <c r="T20" s="60" t="s">
        <v>200</v>
      </c>
      <c r="U20" s="60" t="s">
        <v>110</v>
      </c>
      <c r="V20" s="60" t="s">
        <v>110</v>
      </c>
      <c r="W20" s="60" t="s">
        <v>110</v>
      </c>
      <c r="X20" s="60" t="s">
        <v>200</v>
      </c>
      <c r="Y20" s="60" t="s">
        <v>200</v>
      </c>
      <c r="Z20" s="60" t="s">
        <v>200</v>
      </c>
      <c r="AA20" s="60" t="s">
        <v>149</v>
      </c>
      <c r="AB20" s="60" t="s">
        <v>200</v>
      </c>
      <c r="AC20" s="60" t="s">
        <v>200</v>
      </c>
      <c r="AD20" s="60" t="s">
        <v>200</v>
      </c>
      <c r="AE20" s="60" t="s">
        <v>200</v>
      </c>
      <c r="AF20" s="60" t="s">
        <v>200</v>
      </c>
      <c r="AG20" s="60" t="s">
        <v>110</v>
      </c>
      <c r="AH20" s="60" t="s">
        <v>149</v>
      </c>
      <c r="AI20" s="60" t="s">
        <v>200</v>
      </c>
      <c r="AJ20" s="60" t="s">
        <v>200</v>
      </c>
      <c r="AK20" s="60" t="s">
        <v>200</v>
      </c>
      <c r="AL20" s="60" t="s">
        <v>200</v>
      </c>
      <c r="AM20" s="60" t="s">
        <v>200</v>
      </c>
      <c r="AN20" s="60" t="s">
        <v>128</v>
      </c>
      <c r="AO20" s="60" t="s">
        <v>200</v>
      </c>
      <c r="AP20" s="60" t="s">
        <v>200</v>
      </c>
      <c r="AQ20" s="60" t="s">
        <v>200</v>
      </c>
      <c r="AR20" s="60" t="s">
        <v>110</v>
      </c>
      <c r="AS20" s="60" t="s">
        <v>200</v>
      </c>
      <c r="AT20" s="60" t="s">
        <v>200</v>
      </c>
      <c r="AU20" s="60" t="s">
        <v>110</v>
      </c>
      <c r="AV20" s="60" t="s">
        <v>200</v>
      </c>
      <c r="AW20" s="60" t="s">
        <v>200</v>
      </c>
      <c r="AX20" s="60" t="s">
        <v>200</v>
      </c>
      <c r="AY20" s="60" t="s">
        <v>128</v>
      </c>
      <c r="AZ20" s="60" t="s">
        <v>200</v>
      </c>
      <c r="BA20" s="60" t="s">
        <v>200</v>
      </c>
      <c r="BB20" s="60" t="s">
        <v>200</v>
      </c>
      <c r="BC20" s="60" t="s">
        <v>200</v>
      </c>
      <c r="BD20" s="60" t="s">
        <v>128</v>
      </c>
      <c r="BE20" s="60" t="s">
        <v>148</v>
      </c>
      <c r="BF20" s="60" t="s">
        <v>200</v>
      </c>
      <c r="BG20" s="60" t="s">
        <v>110</v>
      </c>
      <c r="BH20" s="60" t="s">
        <v>200</v>
      </c>
      <c r="BI20" s="60" t="s">
        <v>200</v>
      </c>
      <c r="BJ20" s="60" t="s">
        <v>200</v>
      </c>
      <c r="BK20" s="60" t="s">
        <v>200</v>
      </c>
      <c r="BL20" s="60" t="s">
        <v>200</v>
      </c>
      <c r="BM20" s="60" t="s">
        <v>200</v>
      </c>
      <c r="BN20" s="60" t="s">
        <v>200</v>
      </c>
      <c r="BO20" s="60" t="s">
        <v>200</v>
      </c>
      <c r="BP20" s="60" t="s">
        <v>149</v>
      </c>
      <c r="BQ20" s="60" t="s">
        <v>110</v>
      </c>
      <c r="BR20" s="60" t="s">
        <v>128</v>
      </c>
      <c r="BS20" s="60" t="s">
        <v>200</v>
      </c>
      <c r="BT20" s="60" t="s">
        <v>200</v>
      </c>
      <c r="BU20" s="60" t="s">
        <v>148</v>
      </c>
      <c r="BV20" s="60" t="s">
        <v>200</v>
      </c>
      <c r="BW20" s="60" t="s">
        <v>200</v>
      </c>
      <c r="BX20" s="60" t="s">
        <v>200</v>
      </c>
      <c r="BY20" s="60" t="s">
        <v>200</v>
      </c>
      <c r="BZ20" s="60" t="s">
        <v>200</v>
      </c>
      <c r="CA20" s="60" t="s">
        <v>200</v>
      </c>
      <c r="CB20" s="60" t="s">
        <v>200</v>
      </c>
      <c r="CC20" s="60" t="s">
        <v>200</v>
      </c>
      <c r="CD20" s="60" t="s">
        <v>200</v>
      </c>
      <c r="CE20" s="60" t="s">
        <v>200</v>
      </c>
      <c r="CF20" s="60" t="s">
        <v>200</v>
      </c>
      <c r="CG20" s="60" t="s">
        <v>200</v>
      </c>
      <c r="CH20" s="60" t="s">
        <v>200</v>
      </c>
      <c r="CI20" s="60" t="s">
        <v>200</v>
      </c>
      <c r="CJ20" s="60" t="s">
        <v>148</v>
      </c>
      <c r="CK20" s="60" t="s">
        <v>200</v>
      </c>
      <c r="CL20" s="60" t="s">
        <v>200</v>
      </c>
      <c r="CM20" s="60" t="s">
        <v>200</v>
      </c>
      <c r="CN20" s="60" t="s">
        <v>200</v>
      </c>
      <c r="CO20" s="60" t="s">
        <v>200</v>
      </c>
      <c r="CP20" s="60" t="s">
        <v>200</v>
      </c>
      <c r="CQ20" s="60" t="s">
        <v>200</v>
      </c>
      <c r="CR20" s="60" t="s">
        <v>110</v>
      </c>
      <c r="CS20" s="60" t="s">
        <v>200</v>
      </c>
      <c r="CT20" s="60" t="s">
        <v>110</v>
      </c>
      <c r="CU20" s="60" t="s">
        <v>200</v>
      </c>
      <c r="CV20" s="60" t="s">
        <v>200</v>
      </c>
      <c r="CW20" s="60" t="s">
        <v>200</v>
      </c>
      <c r="CX20" s="60" t="s">
        <v>200</v>
      </c>
      <c r="CY20" s="60" t="s">
        <v>200</v>
      </c>
      <c r="CZ20" s="60" t="s">
        <v>110</v>
      </c>
      <c r="DA20" s="60" t="s">
        <v>200</v>
      </c>
      <c r="DB20" s="60" t="s">
        <v>149</v>
      </c>
      <c r="DC20" s="60" t="s">
        <v>149</v>
      </c>
      <c r="DD20" s="60" t="s">
        <v>200</v>
      </c>
      <c r="DE20" s="60" t="s">
        <v>200</v>
      </c>
      <c r="DF20" s="60" t="s">
        <v>200</v>
      </c>
      <c r="DG20" s="60" t="s">
        <v>200</v>
      </c>
      <c r="DH20" s="60" t="s">
        <v>200</v>
      </c>
      <c r="DI20" s="60" t="s">
        <v>200</v>
      </c>
      <c r="DJ20" s="60" t="s">
        <v>200</v>
      </c>
      <c r="DK20" s="60" t="s">
        <v>200</v>
      </c>
      <c r="DL20" s="60" t="s">
        <v>200</v>
      </c>
      <c r="DM20" s="60" t="s">
        <v>200</v>
      </c>
      <c r="DN20" s="60" t="s">
        <v>200</v>
      </c>
      <c r="DO20" s="60" t="s">
        <v>200</v>
      </c>
      <c r="DP20" s="60" t="s">
        <v>200</v>
      </c>
      <c r="DQ20" s="60" t="s">
        <v>200</v>
      </c>
      <c r="DR20" s="60">
        <v>105860443</v>
      </c>
      <c r="DS20" s="60" t="s">
        <v>200</v>
      </c>
      <c r="DT20" s="60" t="s">
        <v>200</v>
      </c>
      <c r="DU20" s="60" t="s">
        <v>200</v>
      </c>
      <c r="DV20" s="60" t="s">
        <v>200</v>
      </c>
      <c r="DW20" s="60" t="s">
        <v>200</v>
      </c>
      <c r="DX20" s="60" t="s">
        <v>200</v>
      </c>
      <c r="DY20" s="60" t="s">
        <v>200</v>
      </c>
      <c r="DZ20" s="60" t="s">
        <v>200</v>
      </c>
      <c r="EA20" s="60" t="s">
        <v>200</v>
      </c>
      <c r="EB20" s="60" t="s">
        <v>200</v>
      </c>
      <c r="EC20" s="60" t="s">
        <v>200</v>
      </c>
      <c r="ED20" s="60" t="s">
        <v>200</v>
      </c>
      <c r="EE20" s="60" t="s">
        <v>200</v>
      </c>
      <c r="EF20" s="60" t="s">
        <v>200</v>
      </c>
      <c r="EG20" s="60" t="s">
        <v>200</v>
      </c>
      <c r="EH20" s="60" t="s">
        <v>200</v>
      </c>
      <c r="EI20" s="60" t="s">
        <v>200</v>
      </c>
      <c r="EJ20" s="60" t="s">
        <v>200</v>
      </c>
      <c r="EK20" s="60" t="s">
        <v>200</v>
      </c>
      <c r="EL20" s="60" t="s">
        <v>200</v>
      </c>
      <c r="EM20" s="60" t="s">
        <v>200</v>
      </c>
      <c r="EN20" s="60" t="s">
        <v>200</v>
      </c>
      <c r="EO20" s="60" t="s">
        <v>200</v>
      </c>
      <c r="EP20" s="60" t="s">
        <v>200</v>
      </c>
      <c r="EQ20" s="60" t="s">
        <v>200</v>
      </c>
      <c r="ER20" s="60" t="s">
        <v>200</v>
      </c>
      <c r="ES20" s="60" t="s">
        <v>200</v>
      </c>
      <c r="ET20" s="60" t="s">
        <v>200</v>
      </c>
      <c r="EU20" s="60" t="s">
        <v>200</v>
      </c>
      <c r="EV20" s="60" t="s">
        <v>200</v>
      </c>
      <c r="EW20" s="60" t="s">
        <v>200</v>
      </c>
      <c r="EX20" s="60" t="s">
        <v>200</v>
      </c>
      <c r="EY20" s="60" t="s">
        <v>200</v>
      </c>
      <c r="EZ20" s="60" t="s">
        <v>200</v>
      </c>
      <c r="FA20" s="60" t="s">
        <v>200</v>
      </c>
      <c r="FB20" s="60" t="s">
        <v>148</v>
      </c>
      <c r="FC20" s="60" t="s">
        <v>200</v>
      </c>
      <c r="FD20" s="60" t="s">
        <v>200</v>
      </c>
      <c r="FE20" s="60" t="s">
        <v>200</v>
      </c>
      <c r="FF20" s="60" t="s">
        <v>200</v>
      </c>
      <c r="FG20" s="60" t="s">
        <v>200</v>
      </c>
      <c r="FH20" s="60" t="s">
        <v>110</v>
      </c>
      <c r="FI20" s="60" t="s">
        <v>200</v>
      </c>
      <c r="FJ20" s="60" t="s">
        <v>110</v>
      </c>
      <c r="FK20" s="60" t="s">
        <v>200</v>
      </c>
      <c r="FL20" s="60" t="s">
        <v>200</v>
      </c>
      <c r="FM20" s="60" t="s">
        <v>148</v>
      </c>
      <c r="FN20" s="60" t="s">
        <v>200</v>
      </c>
      <c r="FO20" s="60" t="s">
        <v>200</v>
      </c>
      <c r="FP20" s="60" t="s">
        <v>110</v>
      </c>
      <c r="FQ20" s="60" t="s">
        <v>149</v>
      </c>
      <c r="FR20" s="60" t="s">
        <v>149</v>
      </c>
      <c r="FS20" s="60" t="s">
        <v>200</v>
      </c>
      <c r="FT20" s="60" t="s">
        <v>148</v>
      </c>
      <c r="FU20" s="60" t="s">
        <v>200</v>
      </c>
      <c r="FV20" s="60" t="s">
        <v>200</v>
      </c>
      <c r="FW20" s="60" t="s">
        <v>200</v>
      </c>
      <c r="FX20" s="60" t="s">
        <v>149</v>
      </c>
      <c r="FY20" s="60" t="s">
        <v>149</v>
      </c>
      <c r="FZ20" s="60" t="s">
        <v>200</v>
      </c>
      <c r="GA20" s="60" t="s">
        <v>128</v>
      </c>
      <c r="GB20" s="60" t="s">
        <v>149</v>
      </c>
      <c r="GC20" s="60" t="s">
        <v>149</v>
      </c>
      <c r="GD20" s="60" t="s">
        <v>200</v>
      </c>
      <c r="GE20" s="60" t="s">
        <v>110</v>
      </c>
      <c r="GF20" s="60" t="s">
        <v>110</v>
      </c>
      <c r="GG20" s="60" t="s">
        <v>200</v>
      </c>
      <c r="GH20" s="60" t="s">
        <v>200</v>
      </c>
      <c r="GI20" s="60" t="s">
        <v>110</v>
      </c>
      <c r="GJ20" s="60" t="s">
        <v>200</v>
      </c>
      <c r="GK20" s="60" t="s">
        <v>110</v>
      </c>
      <c r="GL20" s="60" t="s">
        <v>200</v>
      </c>
      <c r="GM20" s="60" t="s">
        <v>110</v>
      </c>
      <c r="GN20" s="60" t="s">
        <v>200</v>
      </c>
      <c r="GO20" s="60" t="s">
        <v>200</v>
      </c>
      <c r="GP20" s="60" t="s">
        <v>110</v>
      </c>
      <c r="GQ20" s="60">
        <v>228904064</v>
      </c>
      <c r="GR20" s="60" t="s">
        <v>200</v>
      </c>
      <c r="GS20" s="60" t="s">
        <v>200</v>
      </c>
      <c r="GT20" s="60" t="s">
        <v>200</v>
      </c>
      <c r="GU20" s="60" t="s">
        <v>200</v>
      </c>
      <c r="GV20" s="60" t="s">
        <v>200</v>
      </c>
      <c r="GW20" s="60" t="s">
        <v>200</v>
      </c>
      <c r="GX20" s="60" t="s">
        <v>200</v>
      </c>
      <c r="GY20" s="60" t="s">
        <v>200</v>
      </c>
      <c r="GZ20" s="60" t="s">
        <v>200</v>
      </c>
      <c r="HA20" s="60" t="s">
        <v>200</v>
      </c>
      <c r="HB20" s="60" t="s">
        <v>200</v>
      </c>
      <c r="HC20" s="60" t="s">
        <v>200</v>
      </c>
      <c r="HD20" s="60" t="s">
        <v>200</v>
      </c>
      <c r="HE20" s="60" t="s">
        <v>200</v>
      </c>
      <c r="HF20" s="60" t="s">
        <v>200</v>
      </c>
      <c r="HG20" s="60" t="s">
        <v>200</v>
      </c>
      <c r="HH20" s="60" t="s">
        <v>200</v>
      </c>
      <c r="HI20" s="60" t="s">
        <v>148</v>
      </c>
      <c r="HJ20" s="60" t="s">
        <v>200</v>
      </c>
      <c r="HK20" s="60" t="s">
        <v>200</v>
      </c>
      <c r="HL20" s="60" t="s">
        <v>200</v>
      </c>
      <c r="HM20" s="60" t="s">
        <v>200</v>
      </c>
      <c r="HN20" s="60" t="s">
        <v>200</v>
      </c>
      <c r="HO20" s="60" t="s">
        <v>200</v>
      </c>
      <c r="HP20" s="60" t="s">
        <v>200</v>
      </c>
      <c r="HQ20" s="60" t="s">
        <v>200</v>
      </c>
      <c r="HR20" s="60"/>
      <c r="HS20" s="60"/>
      <c r="HT20" s="60" t="s">
        <v>200</v>
      </c>
      <c r="HU20" s="60"/>
      <c r="HV20" s="60"/>
      <c r="HW20" s="60"/>
      <c r="HX20" s="60" t="s">
        <v>110</v>
      </c>
      <c r="HY20" s="60"/>
      <c r="HZ20" s="60" t="s">
        <v>188</v>
      </c>
      <c r="IA20" s="60" t="s">
        <v>200</v>
      </c>
      <c r="IB20" s="60"/>
      <c r="IC20" s="60"/>
      <c r="ID20" s="60"/>
      <c r="IE20" s="60"/>
      <c r="IF20" s="60" t="s">
        <v>110</v>
      </c>
      <c r="IG20" s="60"/>
      <c r="IH20" s="60"/>
      <c r="II20" s="67">
        <v>189758448</v>
      </c>
      <c r="IJ20" s="60"/>
      <c r="IK20" s="60"/>
      <c r="IL20" s="60"/>
      <c r="IM20" s="60"/>
      <c r="IN20" s="60"/>
      <c r="IO20" s="60" t="s">
        <v>200</v>
      </c>
      <c r="IP20" s="60" t="s">
        <v>200</v>
      </c>
      <c r="IQ20" s="60"/>
      <c r="IR20" s="60"/>
      <c r="IS20" s="60"/>
      <c r="IT20" s="60" t="s">
        <v>200</v>
      </c>
      <c r="IU20" s="60"/>
      <c r="IV20" s="60" t="s">
        <v>149</v>
      </c>
      <c r="IW20" s="60" t="s">
        <v>210</v>
      </c>
      <c r="IX20" s="60"/>
      <c r="IY20" s="60" t="s">
        <v>188</v>
      </c>
      <c r="IZ20" s="60"/>
      <c r="JA20" s="60" t="s">
        <v>200</v>
      </c>
      <c r="JB20" s="60"/>
      <c r="JC20" s="60"/>
      <c r="JD20" s="60"/>
      <c r="JE20" s="60"/>
      <c r="JF20" s="60" t="s">
        <v>188</v>
      </c>
      <c r="JG20" s="60"/>
      <c r="JH20" s="60"/>
      <c r="JI20" s="60"/>
      <c r="JJ20" s="60" t="s">
        <v>149</v>
      </c>
      <c r="JK20" s="60"/>
      <c r="JL20" s="60"/>
      <c r="JM20" s="60"/>
      <c r="JN20" s="60"/>
      <c r="JO20" s="60"/>
      <c r="JP20" s="60"/>
      <c r="JQ20" s="60" t="s">
        <v>110</v>
      </c>
      <c r="JR20" s="60" t="s">
        <v>200</v>
      </c>
      <c r="JS20" s="60"/>
      <c r="JT20" s="60"/>
      <c r="JU20" s="60"/>
      <c r="JV20" s="60"/>
      <c r="JW20" s="60"/>
      <c r="JX20" s="60"/>
      <c r="JY20" s="60" t="s">
        <v>200</v>
      </c>
      <c r="JZ20" s="60"/>
      <c r="KA20" s="60"/>
      <c r="KB20" s="60"/>
      <c r="KC20" s="60"/>
      <c r="KD20" s="60" t="s">
        <v>200</v>
      </c>
      <c r="KE20" s="60"/>
    </row>
    <row r="21" spans="1:291" ht="17.25" customHeight="1">
      <c r="A21" s="108"/>
      <c r="B21" s="61" t="s">
        <v>88</v>
      </c>
      <c r="C21" s="65" t="s">
        <v>44</v>
      </c>
      <c r="D21" s="60" t="s">
        <v>200</v>
      </c>
      <c r="E21" s="60" t="s">
        <v>200</v>
      </c>
      <c r="F21" s="60" t="s">
        <v>200</v>
      </c>
      <c r="G21" s="60" t="s">
        <v>200</v>
      </c>
      <c r="H21" s="60" t="s">
        <v>148</v>
      </c>
      <c r="I21" s="60" t="s">
        <v>200</v>
      </c>
      <c r="J21" s="60" t="s">
        <v>200</v>
      </c>
      <c r="K21" s="60" t="s">
        <v>110</v>
      </c>
      <c r="L21" s="60" t="s">
        <v>200</v>
      </c>
      <c r="M21" s="60" t="s">
        <v>110</v>
      </c>
      <c r="N21" s="60" t="s">
        <v>110</v>
      </c>
      <c r="O21" s="60" t="s">
        <v>200</v>
      </c>
      <c r="P21" s="60" t="s">
        <v>200</v>
      </c>
      <c r="Q21" s="60" t="s">
        <v>200</v>
      </c>
      <c r="R21" s="60" t="s">
        <v>200</v>
      </c>
      <c r="S21" s="60" t="s">
        <v>200</v>
      </c>
      <c r="T21" s="60" t="s">
        <v>200</v>
      </c>
      <c r="U21" s="60" t="s">
        <v>110</v>
      </c>
      <c r="V21" s="60" t="s">
        <v>110</v>
      </c>
      <c r="W21" s="60" t="s">
        <v>110</v>
      </c>
      <c r="X21" s="60" t="s">
        <v>200</v>
      </c>
      <c r="Y21" s="60" t="s">
        <v>200</v>
      </c>
      <c r="Z21" s="60" t="s">
        <v>200</v>
      </c>
      <c r="AA21" s="60" t="s">
        <v>149</v>
      </c>
      <c r="AB21" s="60" t="s">
        <v>200</v>
      </c>
      <c r="AC21" s="60" t="s">
        <v>200</v>
      </c>
      <c r="AD21" s="60" t="s">
        <v>200</v>
      </c>
      <c r="AE21" s="60">
        <v>599167022</v>
      </c>
      <c r="AF21" s="60">
        <v>53090965</v>
      </c>
      <c r="AG21" s="60" t="s">
        <v>110</v>
      </c>
      <c r="AH21" s="60" t="s">
        <v>149</v>
      </c>
      <c r="AI21" s="60" t="s">
        <v>200</v>
      </c>
      <c r="AJ21" s="60" t="s">
        <v>200</v>
      </c>
      <c r="AK21" s="60" t="s">
        <v>200</v>
      </c>
      <c r="AL21" s="60" t="s">
        <v>200</v>
      </c>
      <c r="AM21" s="60" t="s">
        <v>200</v>
      </c>
      <c r="AN21" s="60" t="s">
        <v>128</v>
      </c>
      <c r="AO21" s="60" t="s">
        <v>200</v>
      </c>
      <c r="AP21" s="60" t="s">
        <v>200</v>
      </c>
      <c r="AQ21" s="60" t="s">
        <v>200</v>
      </c>
      <c r="AR21" s="60" t="s">
        <v>110</v>
      </c>
      <c r="AS21" s="60" t="s">
        <v>200</v>
      </c>
      <c r="AT21" s="60" t="s">
        <v>200</v>
      </c>
      <c r="AU21" s="60" t="s">
        <v>110</v>
      </c>
      <c r="AV21" s="60" t="s">
        <v>200</v>
      </c>
      <c r="AW21" s="60" t="s">
        <v>200</v>
      </c>
      <c r="AX21" s="60" t="s">
        <v>200</v>
      </c>
      <c r="AY21" s="60" t="s">
        <v>128</v>
      </c>
      <c r="AZ21" s="60" t="s">
        <v>200</v>
      </c>
      <c r="BA21" s="60" t="s">
        <v>200</v>
      </c>
      <c r="BB21" s="60" t="s">
        <v>200</v>
      </c>
      <c r="BC21" s="60" t="s">
        <v>200</v>
      </c>
      <c r="BD21" s="60" t="s">
        <v>128</v>
      </c>
      <c r="BE21" s="60" t="s">
        <v>148</v>
      </c>
      <c r="BF21" s="60">
        <v>86304446</v>
      </c>
      <c r="BG21" s="60" t="s">
        <v>110</v>
      </c>
      <c r="BH21" s="60" t="s">
        <v>200</v>
      </c>
      <c r="BI21" s="60" t="s">
        <v>200</v>
      </c>
      <c r="BJ21" s="60" t="s">
        <v>200</v>
      </c>
      <c r="BK21" s="60" t="s">
        <v>200</v>
      </c>
      <c r="BL21" s="60" t="s">
        <v>200</v>
      </c>
      <c r="BM21" s="60" t="s">
        <v>200</v>
      </c>
      <c r="BN21" s="60" t="s">
        <v>200</v>
      </c>
      <c r="BO21" s="60" t="s">
        <v>200</v>
      </c>
      <c r="BP21" s="60" t="s">
        <v>149</v>
      </c>
      <c r="BQ21" s="60" t="s">
        <v>110</v>
      </c>
      <c r="BR21" s="60" t="s">
        <v>128</v>
      </c>
      <c r="BS21" s="60" t="s">
        <v>200</v>
      </c>
      <c r="BT21" s="60" t="s">
        <v>200</v>
      </c>
      <c r="BU21" s="60" t="s">
        <v>148</v>
      </c>
      <c r="BV21" s="60" t="s">
        <v>200</v>
      </c>
      <c r="BW21" s="60" t="s">
        <v>200</v>
      </c>
      <c r="BX21" s="60" t="s">
        <v>200</v>
      </c>
      <c r="BY21" s="60" t="s">
        <v>200</v>
      </c>
      <c r="BZ21" s="60" t="s">
        <v>200</v>
      </c>
      <c r="CA21" s="60" t="s">
        <v>200</v>
      </c>
      <c r="CB21" s="60" t="s">
        <v>200</v>
      </c>
      <c r="CC21" s="60" t="s">
        <v>200</v>
      </c>
      <c r="CD21" s="60" t="s">
        <v>200</v>
      </c>
      <c r="CE21" s="60">
        <v>172867005</v>
      </c>
      <c r="CF21" s="60" t="s">
        <v>200</v>
      </c>
      <c r="CG21" s="60" t="s">
        <v>200</v>
      </c>
      <c r="CH21" s="60" t="s">
        <v>200</v>
      </c>
      <c r="CI21" s="60">
        <v>6482275</v>
      </c>
      <c r="CJ21" s="60" t="s">
        <v>148</v>
      </c>
      <c r="CK21" s="60" t="s">
        <v>200</v>
      </c>
      <c r="CL21" s="60" t="s">
        <v>200</v>
      </c>
      <c r="CM21" s="60" t="s">
        <v>200</v>
      </c>
      <c r="CN21" s="60" t="s">
        <v>200</v>
      </c>
      <c r="CO21" s="60" t="s">
        <v>200</v>
      </c>
      <c r="CP21" s="60" t="s">
        <v>200</v>
      </c>
      <c r="CQ21" s="60" t="s">
        <v>200</v>
      </c>
      <c r="CR21" s="60" t="s">
        <v>110</v>
      </c>
      <c r="CS21" s="60" t="s">
        <v>200</v>
      </c>
      <c r="CT21" s="60" t="s">
        <v>110</v>
      </c>
      <c r="CU21" s="60" t="s">
        <v>200</v>
      </c>
      <c r="CV21" s="60" t="s">
        <v>200</v>
      </c>
      <c r="CW21" s="60" t="s">
        <v>200</v>
      </c>
      <c r="CX21" s="60" t="s">
        <v>200</v>
      </c>
      <c r="CY21" s="60" t="s">
        <v>200</v>
      </c>
      <c r="CZ21" s="60" t="s">
        <v>110</v>
      </c>
      <c r="DA21" s="60" t="s">
        <v>200</v>
      </c>
      <c r="DB21" s="60" t="s">
        <v>149</v>
      </c>
      <c r="DC21" s="60" t="s">
        <v>149</v>
      </c>
      <c r="DD21" s="60" t="s">
        <v>200</v>
      </c>
      <c r="DE21" s="60" t="s">
        <v>200</v>
      </c>
      <c r="DF21" s="60" t="s">
        <v>200</v>
      </c>
      <c r="DG21" s="60" t="s">
        <v>200</v>
      </c>
      <c r="DH21" s="60" t="s">
        <v>200</v>
      </c>
      <c r="DI21" s="60" t="s">
        <v>200</v>
      </c>
      <c r="DJ21" s="60" t="s">
        <v>200</v>
      </c>
      <c r="DK21" s="60" t="s">
        <v>200</v>
      </c>
      <c r="DL21" s="60" t="s">
        <v>200</v>
      </c>
      <c r="DM21" s="60" t="s">
        <v>200</v>
      </c>
      <c r="DN21" s="60" t="s">
        <v>200</v>
      </c>
      <c r="DO21" s="60" t="s">
        <v>200</v>
      </c>
      <c r="DP21" s="60" t="s">
        <v>200</v>
      </c>
      <c r="DQ21" s="60" t="s">
        <v>200</v>
      </c>
      <c r="DR21" s="60" t="s">
        <v>200</v>
      </c>
      <c r="DS21" s="60" t="s">
        <v>200</v>
      </c>
      <c r="DT21" s="60">
        <v>374804189</v>
      </c>
      <c r="DU21" s="60" t="s">
        <v>200</v>
      </c>
      <c r="DV21" s="60" t="s">
        <v>200</v>
      </c>
      <c r="DW21" s="60" t="s">
        <v>200</v>
      </c>
      <c r="DX21" s="60" t="s">
        <v>200</v>
      </c>
      <c r="DY21" s="60" t="s">
        <v>200</v>
      </c>
      <c r="DZ21" s="60" t="s">
        <v>200</v>
      </c>
      <c r="EA21" s="60" t="s">
        <v>200</v>
      </c>
      <c r="EB21" s="60" t="s">
        <v>200</v>
      </c>
      <c r="EC21" s="60" t="s">
        <v>200</v>
      </c>
      <c r="ED21" s="60" t="s">
        <v>200</v>
      </c>
      <c r="EE21" s="60" t="s">
        <v>200</v>
      </c>
      <c r="EF21" s="60">
        <v>179726890</v>
      </c>
      <c r="EG21" s="60" t="s">
        <v>200</v>
      </c>
      <c r="EH21" s="60" t="s">
        <v>200</v>
      </c>
      <c r="EI21" s="60" t="s">
        <v>200</v>
      </c>
      <c r="EJ21" s="60" t="s">
        <v>200</v>
      </c>
      <c r="EK21" s="60" t="s">
        <v>200</v>
      </c>
      <c r="EL21" s="60" t="s">
        <v>200</v>
      </c>
      <c r="EM21" s="60" t="s">
        <v>200</v>
      </c>
      <c r="EN21" s="60" t="s">
        <v>200</v>
      </c>
      <c r="EO21" s="60" t="s">
        <v>200</v>
      </c>
      <c r="EP21" s="60" t="s">
        <v>200</v>
      </c>
      <c r="EQ21" s="60" t="s">
        <v>200</v>
      </c>
      <c r="ER21" s="60" t="s">
        <v>200</v>
      </c>
      <c r="ES21" s="60" t="s">
        <v>200</v>
      </c>
      <c r="ET21" s="60" t="s">
        <v>200</v>
      </c>
      <c r="EU21" s="60" t="s">
        <v>200</v>
      </c>
      <c r="EV21" s="60" t="s">
        <v>200</v>
      </c>
      <c r="EW21" s="60" t="s">
        <v>200</v>
      </c>
      <c r="EX21" s="60" t="s">
        <v>200</v>
      </c>
      <c r="EY21" s="60" t="s">
        <v>200</v>
      </c>
      <c r="EZ21" s="60" t="s">
        <v>200</v>
      </c>
      <c r="FA21" s="60" t="s">
        <v>200</v>
      </c>
      <c r="FB21" s="60" t="s">
        <v>148</v>
      </c>
      <c r="FC21" s="60" t="s">
        <v>200</v>
      </c>
      <c r="FD21" s="60">
        <v>1322720948</v>
      </c>
      <c r="FE21" s="60" t="s">
        <v>200</v>
      </c>
      <c r="FF21" s="60" t="s">
        <v>200</v>
      </c>
      <c r="FG21" s="60" t="s">
        <v>200</v>
      </c>
      <c r="FH21" s="60" t="s">
        <v>110</v>
      </c>
      <c r="FI21" s="60" t="s">
        <v>200</v>
      </c>
      <c r="FJ21" s="60" t="s">
        <v>110</v>
      </c>
      <c r="FK21" s="60" t="s">
        <v>200</v>
      </c>
      <c r="FL21" s="60" t="s">
        <v>200</v>
      </c>
      <c r="FM21" s="60" t="s">
        <v>148</v>
      </c>
      <c r="FN21" s="60" t="s">
        <v>200</v>
      </c>
      <c r="FO21" s="60" t="s">
        <v>200</v>
      </c>
      <c r="FP21" s="60" t="s">
        <v>110</v>
      </c>
      <c r="FQ21" s="60" t="s">
        <v>149</v>
      </c>
      <c r="FR21" s="60" t="s">
        <v>149</v>
      </c>
      <c r="FS21" s="60" t="s">
        <v>200</v>
      </c>
      <c r="FT21" s="60" t="s">
        <v>148</v>
      </c>
      <c r="FU21" s="60" t="s">
        <v>200</v>
      </c>
      <c r="FV21" s="60" t="s">
        <v>200</v>
      </c>
      <c r="FW21" s="60" t="s">
        <v>200</v>
      </c>
      <c r="FX21" s="60" t="s">
        <v>149</v>
      </c>
      <c r="FY21" s="60" t="s">
        <v>149</v>
      </c>
      <c r="FZ21" s="60" t="s">
        <v>200</v>
      </c>
      <c r="GA21" s="60" t="s">
        <v>128</v>
      </c>
      <c r="GB21" s="60" t="s">
        <v>149</v>
      </c>
      <c r="GC21" s="60" t="s">
        <v>149</v>
      </c>
      <c r="GD21" s="60" t="s">
        <v>200</v>
      </c>
      <c r="GE21" s="60" t="s">
        <v>110</v>
      </c>
      <c r="GF21" s="60" t="s">
        <v>110</v>
      </c>
      <c r="GG21" s="60" t="s">
        <v>200</v>
      </c>
      <c r="GH21" s="60" t="s">
        <v>200</v>
      </c>
      <c r="GI21" s="60" t="s">
        <v>110</v>
      </c>
      <c r="GJ21" s="60" t="s">
        <v>200</v>
      </c>
      <c r="GK21" s="60" t="s">
        <v>110</v>
      </c>
      <c r="GL21" s="60" t="s">
        <v>200</v>
      </c>
      <c r="GM21" s="60" t="s">
        <v>110</v>
      </c>
      <c r="GN21" s="60" t="s">
        <v>200</v>
      </c>
      <c r="GO21" s="60" t="s">
        <v>200</v>
      </c>
      <c r="GP21" s="60" t="s">
        <v>110</v>
      </c>
      <c r="GQ21" s="60">
        <v>92179479</v>
      </c>
      <c r="GR21" s="60" t="s">
        <v>200</v>
      </c>
      <c r="GS21" s="60" t="s">
        <v>200</v>
      </c>
      <c r="GT21" s="60" t="s">
        <v>200</v>
      </c>
      <c r="GU21" s="60" t="s">
        <v>200</v>
      </c>
      <c r="GV21" s="60" t="s">
        <v>200</v>
      </c>
      <c r="GW21" s="60" t="s">
        <v>200</v>
      </c>
      <c r="GX21" s="60">
        <v>126678249</v>
      </c>
      <c r="GY21" s="60" t="s">
        <v>200</v>
      </c>
      <c r="GZ21" s="60" t="s">
        <v>200</v>
      </c>
      <c r="HA21" s="60" t="s">
        <v>200</v>
      </c>
      <c r="HB21" s="60" t="s">
        <v>200</v>
      </c>
      <c r="HC21" s="60" t="s">
        <v>200</v>
      </c>
      <c r="HD21" s="60" t="s">
        <v>200</v>
      </c>
      <c r="HE21" s="60" t="s">
        <v>200</v>
      </c>
      <c r="HF21" s="60" t="s">
        <v>200</v>
      </c>
      <c r="HG21" s="60" t="s">
        <v>200</v>
      </c>
      <c r="HH21" s="60" t="s">
        <v>200</v>
      </c>
      <c r="HI21" s="60" t="s">
        <v>148</v>
      </c>
      <c r="HJ21" s="60" t="s">
        <v>200</v>
      </c>
      <c r="HK21" s="60" t="s">
        <v>200</v>
      </c>
      <c r="HL21" s="60" t="s">
        <v>200</v>
      </c>
      <c r="HM21" s="60" t="s">
        <v>200</v>
      </c>
      <c r="HN21" s="60" t="s">
        <v>200</v>
      </c>
      <c r="HO21" s="60" t="s">
        <v>200</v>
      </c>
      <c r="HP21" s="60" t="s">
        <v>200</v>
      </c>
      <c r="HQ21" s="60" t="s">
        <v>200</v>
      </c>
      <c r="HR21" s="60"/>
      <c r="HS21" s="60"/>
      <c r="HT21" s="67">
        <v>1602143</v>
      </c>
      <c r="HU21" s="60"/>
      <c r="HV21" s="60"/>
      <c r="HW21" s="60"/>
      <c r="HX21" s="60" t="s">
        <v>110</v>
      </c>
      <c r="HY21" s="60"/>
      <c r="HZ21" s="60" t="s">
        <v>188</v>
      </c>
      <c r="IA21" s="60" t="s">
        <v>200</v>
      </c>
      <c r="IB21" s="60"/>
      <c r="IC21" s="60"/>
      <c r="ID21" s="60"/>
      <c r="IE21" s="60"/>
      <c r="IF21" s="60" t="s">
        <v>110</v>
      </c>
      <c r="IG21" s="60"/>
      <c r="IH21" s="60"/>
      <c r="II21" s="60"/>
      <c r="IJ21" s="60"/>
      <c r="IK21" s="60"/>
      <c r="IL21" s="60"/>
      <c r="IM21" s="60"/>
      <c r="IN21" s="60"/>
      <c r="IO21" s="60" t="s">
        <v>200</v>
      </c>
      <c r="IP21" s="60" t="s">
        <v>200</v>
      </c>
      <c r="IQ21" s="60"/>
      <c r="IR21" s="60"/>
      <c r="IS21" s="60"/>
      <c r="IT21" s="60" t="s">
        <v>200</v>
      </c>
      <c r="IU21" s="60"/>
      <c r="IV21" s="60" t="s">
        <v>149</v>
      </c>
      <c r="IW21" s="60" t="s">
        <v>210</v>
      </c>
      <c r="IX21" s="60"/>
      <c r="IY21" s="60" t="s">
        <v>188</v>
      </c>
      <c r="IZ21" s="60"/>
      <c r="JA21" s="60" t="s">
        <v>200</v>
      </c>
      <c r="JB21" s="60"/>
      <c r="JC21" s="60"/>
      <c r="JD21" s="60"/>
      <c r="JE21" s="60"/>
      <c r="JF21" s="60" t="s">
        <v>188</v>
      </c>
      <c r="JG21" s="60"/>
      <c r="JH21" s="60"/>
      <c r="JI21" s="60"/>
      <c r="JJ21" s="60" t="s">
        <v>149</v>
      </c>
      <c r="JK21" s="60"/>
      <c r="JL21" s="60"/>
      <c r="JM21" s="60"/>
      <c r="JN21" s="60"/>
      <c r="JO21" s="60"/>
      <c r="JP21" s="60"/>
      <c r="JQ21" s="60" t="s">
        <v>110</v>
      </c>
      <c r="JR21" s="60" t="s">
        <v>200</v>
      </c>
      <c r="JS21" s="60"/>
      <c r="JT21" s="60"/>
      <c r="JU21" s="60"/>
      <c r="JV21" s="60"/>
      <c r="JW21" s="60"/>
      <c r="JX21" s="60"/>
      <c r="JY21" s="60" t="s">
        <v>200</v>
      </c>
      <c r="JZ21" s="60"/>
      <c r="KA21" s="60"/>
      <c r="KB21" s="60"/>
      <c r="KC21" s="60"/>
      <c r="KD21" s="60" t="s">
        <v>200</v>
      </c>
      <c r="KE21" s="60"/>
    </row>
    <row r="22" spans="1:291" ht="17.25" customHeight="1">
      <c r="A22" s="108"/>
      <c r="B22" s="61" t="s">
        <v>89</v>
      </c>
      <c r="C22" s="65" t="s">
        <v>90</v>
      </c>
      <c r="D22" s="60" t="s">
        <v>200</v>
      </c>
      <c r="E22" s="60" t="s">
        <v>200</v>
      </c>
      <c r="F22" s="60" t="s">
        <v>200</v>
      </c>
      <c r="G22" s="60" t="s">
        <v>200</v>
      </c>
      <c r="H22" s="60" t="s">
        <v>148</v>
      </c>
      <c r="I22" s="60" t="s">
        <v>200</v>
      </c>
      <c r="J22" s="60" t="s">
        <v>200</v>
      </c>
      <c r="K22" s="60" t="s">
        <v>110</v>
      </c>
      <c r="L22" s="60" t="s">
        <v>200</v>
      </c>
      <c r="M22" s="60" t="s">
        <v>110</v>
      </c>
      <c r="N22" s="60" t="s">
        <v>110</v>
      </c>
      <c r="O22" s="60" t="s">
        <v>200</v>
      </c>
      <c r="P22" s="60" t="s">
        <v>200</v>
      </c>
      <c r="Q22" s="60" t="s">
        <v>200</v>
      </c>
      <c r="R22" s="60" t="s">
        <v>200</v>
      </c>
      <c r="S22" s="60" t="s">
        <v>200</v>
      </c>
      <c r="T22" s="60" t="s">
        <v>200</v>
      </c>
      <c r="U22" s="60" t="s">
        <v>110</v>
      </c>
      <c r="V22" s="60" t="s">
        <v>110</v>
      </c>
      <c r="W22" s="60" t="s">
        <v>110</v>
      </c>
      <c r="X22" s="60" t="s">
        <v>200</v>
      </c>
      <c r="Y22" s="60" t="s">
        <v>200</v>
      </c>
      <c r="Z22" s="60" t="s">
        <v>200</v>
      </c>
      <c r="AA22" s="60" t="s">
        <v>149</v>
      </c>
      <c r="AB22" s="60" t="s">
        <v>200</v>
      </c>
      <c r="AC22" s="60" t="s">
        <v>200</v>
      </c>
      <c r="AD22" s="60" t="s">
        <v>200</v>
      </c>
      <c r="AE22" s="60">
        <v>0</v>
      </c>
      <c r="AF22" s="60" t="s">
        <v>200</v>
      </c>
      <c r="AG22" s="60" t="s">
        <v>110</v>
      </c>
      <c r="AH22" s="60" t="s">
        <v>149</v>
      </c>
      <c r="AI22" s="60">
        <v>61798112</v>
      </c>
      <c r="AJ22" s="60" t="s">
        <v>200</v>
      </c>
      <c r="AK22" s="60" t="s">
        <v>200</v>
      </c>
      <c r="AL22" s="60" t="s">
        <v>200</v>
      </c>
      <c r="AM22" s="60" t="s">
        <v>200</v>
      </c>
      <c r="AN22" s="60" t="s">
        <v>128</v>
      </c>
      <c r="AO22" s="60" t="s">
        <v>200</v>
      </c>
      <c r="AP22" s="60" t="s">
        <v>200</v>
      </c>
      <c r="AQ22" s="60" t="s">
        <v>200</v>
      </c>
      <c r="AR22" s="60" t="s">
        <v>110</v>
      </c>
      <c r="AS22" s="60" t="s">
        <v>200</v>
      </c>
      <c r="AT22" s="60" t="s">
        <v>200</v>
      </c>
      <c r="AU22" s="60" t="s">
        <v>110</v>
      </c>
      <c r="AV22" s="60" t="s">
        <v>200</v>
      </c>
      <c r="AW22" s="60" t="s">
        <v>200</v>
      </c>
      <c r="AX22" s="60" t="s">
        <v>200</v>
      </c>
      <c r="AY22" s="60" t="s">
        <v>128</v>
      </c>
      <c r="AZ22" s="60">
        <v>-1735007</v>
      </c>
      <c r="BA22" s="60" t="s">
        <v>200</v>
      </c>
      <c r="BB22" s="60" t="s">
        <v>200</v>
      </c>
      <c r="BC22" s="60" t="s">
        <v>200</v>
      </c>
      <c r="BD22" s="60" t="s">
        <v>128</v>
      </c>
      <c r="BE22" s="60" t="s">
        <v>148</v>
      </c>
      <c r="BF22" s="60">
        <v>0</v>
      </c>
      <c r="BG22" s="60" t="s">
        <v>110</v>
      </c>
      <c r="BH22" s="60" t="s">
        <v>200</v>
      </c>
      <c r="BI22" s="60" t="s">
        <v>200</v>
      </c>
      <c r="BJ22" s="60" t="s">
        <v>200</v>
      </c>
      <c r="BK22" s="60" t="s">
        <v>200</v>
      </c>
      <c r="BL22" s="60">
        <v>22122900</v>
      </c>
      <c r="BM22" s="60" t="s">
        <v>200</v>
      </c>
      <c r="BN22" s="60" t="s">
        <v>200</v>
      </c>
      <c r="BO22" s="60" t="s">
        <v>200</v>
      </c>
      <c r="BP22" s="60" t="s">
        <v>149</v>
      </c>
      <c r="BQ22" s="60" t="s">
        <v>110</v>
      </c>
      <c r="BR22" s="60" t="s">
        <v>128</v>
      </c>
      <c r="BS22" s="60">
        <v>251061053</v>
      </c>
      <c r="BT22" s="60" t="s">
        <v>200</v>
      </c>
      <c r="BU22" s="60" t="s">
        <v>148</v>
      </c>
      <c r="BV22" s="60">
        <v>26533838</v>
      </c>
      <c r="BW22" s="60" t="s">
        <v>200</v>
      </c>
      <c r="BX22" s="60" t="s">
        <v>200</v>
      </c>
      <c r="BY22" s="60" t="s">
        <v>200</v>
      </c>
      <c r="BZ22" s="60" t="s">
        <v>200</v>
      </c>
      <c r="CA22" s="60" t="s">
        <v>200</v>
      </c>
      <c r="CB22" s="60" t="s">
        <v>200</v>
      </c>
      <c r="CC22" s="60">
        <v>103205032</v>
      </c>
      <c r="CD22" s="60" t="s">
        <v>200</v>
      </c>
      <c r="CE22" s="60" t="s">
        <v>200</v>
      </c>
      <c r="CF22" s="60" t="s">
        <v>200</v>
      </c>
      <c r="CG22" s="60" t="s">
        <v>200</v>
      </c>
      <c r="CH22" s="60" t="s">
        <v>200</v>
      </c>
      <c r="CI22" s="60" t="s">
        <v>200</v>
      </c>
      <c r="CJ22" s="60" t="s">
        <v>148</v>
      </c>
      <c r="CK22" s="60" t="s">
        <v>200</v>
      </c>
      <c r="CL22" s="60" t="s">
        <v>200</v>
      </c>
      <c r="CM22" s="60" t="s">
        <v>200</v>
      </c>
      <c r="CN22" s="60" t="s">
        <v>200</v>
      </c>
      <c r="CO22" s="60" t="s">
        <v>200</v>
      </c>
      <c r="CP22" s="60" t="s">
        <v>200</v>
      </c>
      <c r="CQ22" s="60" t="s">
        <v>200</v>
      </c>
      <c r="CR22" s="60" t="s">
        <v>110</v>
      </c>
      <c r="CS22" s="60" t="s">
        <v>200</v>
      </c>
      <c r="CT22" s="60" t="s">
        <v>110</v>
      </c>
      <c r="CU22" s="60" t="s">
        <v>200</v>
      </c>
      <c r="CV22" s="60" t="s">
        <v>200</v>
      </c>
      <c r="CW22" s="60" t="s">
        <v>200</v>
      </c>
      <c r="CX22" s="60" t="s">
        <v>200</v>
      </c>
      <c r="CY22" s="60" t="s">
        <v>200</v>
      </c>
      <c r="CZ22" s="60" t="s">
        <v>110</v>
      </c>
      <c r="DA22" s="60" t="s">
        <v>200</v>
      </c>
      <c r="DB22" s="60" t="s">
        <v>149</v>
      </c>
      <c r="DC22" s="60" t="s">
        <v>149</v>
      </c>
      <c r="DD22" s="60" t="s">
        <v>200</v>
      </c>
      <c r="DE22" s="60" t="s">
        <v>200</v>
      </c>
      <c r="DF22" s="60" t="s">
        <v>200</v>
      </c>
      <c r="DG22" s="60" t="s">
        <v>200</v>
      </c>
      <c r="DH22" s="60" t="s">
        <v>200</v>
      </c>
      <c r="DI22" s="60" t="s">
        <v>200</v>
      </c>
      <c r="DJ22" s="60" t="s">
        <v>200</v>
      </c>
      <c r="DK22" s="60" t="s">
        <v>200</v>
      </c>
      <c r="DL22" s="60" t="s">
        <v>200</v>
      </c>
      <c r="DM22" s="60" t="s">
        <v>200</v>
      </c>
      <c r="DN22" s="60" t="s">
        <v>200</v>
      </c>
      <c r="DO22" s="60" t="s">
        <v>200</v>
      </c>
      <c r="DP22" s="60" t="s">
        <v>200</v>
      </c>
      <c r="DQ22" s="60" t="s">
        <v>200</v>
      </c>
      <c r="DR22" s="60" t="s">
        <v>200</v>
      </c>
      <c r="DS22" s="60" t="s">
        <v>200</v>
      </c>
      <c r="DT22" s="60" t="s">
        <v>200</v>
      </c>
      <c r="DU22" s="60" t="s">
        <v>200</v>
      </c>
      <c r="DV22" s="60" t="s">
        <v>200</v>
      </c>
      <c r="DW22" s="60" t="s">
        <v>200</v>
      </c>
      <c r="DX22" s="60" t="s">
        <v>200</v>
      </c>
      <c r="DY22" s="60" t="s">
        <v>200</v>
      </c>
      <c r="DZ22" s="60" t="s">
        <v>200</v>
      </c>
      <c r="EA22" s="60" t="s">
        <v>200</v>
      </c>
      <c r="EB22" s="60" t="s">
        <v>200</v>
      </c>
      <c r="EC22" s="60" t="s">
        <v>200</v>
      </c>
      <c r="ED22" s="60" t="s">
        <v>200</v>
      </c>
      <c r="EE22" s="60" t="s">
        <v>200</v>
      </c>
      <c r="EF22" s="60" t="s">
        <v>200</v>
      </c>
      <c r="EG22" s="60" t="s">
        <v>200</v>
      </c>
      <c r="EH22" s="60" t="s">
        <v>200</v>
      </c>
      <c r="EI22" s="60" t="s">
        <v>200</v>
      </c>
      <c r="EJ22" s="60" t="s">
        <v>200</v>
      </c>
      <c r="EK22" s="60" t="s">
        <v>200</v>
      </c>
      <c r="EL22" s="60">
        <v>938719</v>
      </c>
      <c r="EM22" s="60" t="s">
        <v>200</v>
      </c>
      <c r="EN22" s="60">
        <v>139582326</v>
      </c>
      <c r="EO22" s="60" t="s">
        <v>200</v>
      </c>
      <c r="EP22" s="60" t="s">
        <v>200</v>
      </c>
      <c r="EQ22" s="60" t="s">
        <v>200</v>
      </c>
      <c r="ER22" s="60" t="s">
        <v>200</v>
      </c>
      <c r="ES22" s="60" t="s">
        <v>200</v>
      </c>
      <c r="ET22" s="60" t="s">
        <v>200</v>
      </c>
      <c r="EU22" s="60" t="s">
        <v>200</v>
      </c>
      <c r="EV22" s="60" t="s">
        <v>200</v>
      </c>
      <c r="EW22" s="60" t="s">
        <v>200</v>
      </c>
      <c r="EX22" s="60" t="s">
        <v>200</v>
      </c>
      <c r="EY22" s="60" t="s">
        <v>200</v>
      </c>
      <c r="EZ22" s="60" t="s">
        <v>200</v>
      </c>
      <c r="FA22" s="60" t="s">
        <v>200</v>
      </c>
      <c r="FB22" s="60" t="s">
        <v>148</v>
      </c>
      <c r="FC22" s="60" t="s">
        <v>200</v>
      </c>
      <c r="FD22" s="60" t="s">
        <v>200</v>
      </c>
      <c r="FE22" s="60">
        <v>184717164</v>
      </c>
      <c r="FF22" s="60" t="s">
        <v>200</v>
      </c>
      <c r="FG22" s="60" t="s">
        <v>200</v>
      </c>
      <c r="FH22" s="60" t="s">
        <v>110</v>
      </c>
      <c r="FI22" s="60" t="s">
        <v>200</v>
      </c>
      <c r="FJ22" s="60" t="s">
        <v>110</v>
      </c>
      <c r="FK22" s="60" t="s">
        <v>200</v>
      </c>
      <c r="FL22" s="60" t="s">
        <v>200</v>
      </c>
      <c r="FM22" s="60" t="s">
        <v>148</v>
      </c>
      <c r="FN22" s="60" t="s">
        <v>200</v>
      </c>
      <c r="FO22" s="60">
        <v>30927207</v>
      </c>
      <c r="FP22" s="60" t="s">
        <v>110</v>
      </c>
      <c r="FQ22" s="60" t="s">
        <v>149</v>
      </c>
      <c r="FR22" s="60" t="s">
        <v>149</v>
      </c>
      <c r="FS22" s="60" t="s">
        <v>200</v>
      </c>
      <c r="FT22" s="60" t="s">
        <v>148</v>
      </c>
      <c r="FU22" s="60">
        <v>10855512</v>
      </c>
      <c r="FV22" s="60" t="s">
        <v>200</v>
      </c>
      <c r="FW22" s="60" t="s">
        <v>200</v>
      </c>
      <c r="FX22" s="60" t="s">
        <v>149</v>
      </c>
      <c r="FY22" s="60" t="s">
        <v>149</v>
      </c>
      <c r="FZ22" s="60" t="s">
        <v>200</v>
      </c>
      <c r="GA22" s="60" t="s">
        <v>128</v>
      </c>
      <c r="GB22" s="60" t="s">
        <v>149</v>
      </c>
      <c r="GC22" s="60" t="s">
        <v>149</v>
      </c>
      <c r="GD22" s="60" t="s">
        <v>200</v>
      </c>
      <c r="GE22" s="60" t="s">
        <v>110</v>
      </c>
      <c r="GF22" s="60" t="s">
        <v>110</v>
      </c>
      <c r="GG22" s="60">
        <v>239477783</v>
      </c>
      <c r="GH22" s="60">
        <v>619015366</v>
      </c>
      <c r="GI22" s="60" t="s">
        <v>110</v>
      </c>
      <c r="GJ22" s="60" t="s">
        <v>200</v>
      </c>
      <c r="GK22" s="60" t="s">
        <v>110</v>
      </c>
      <c r="GL22" s="60">
        <v>206683966</v>
      </c>
      <c r="GM22" s="60" t="s">
        <v>110</v>
      </c>
      <c r="GN22" s="60" t="s">
        <v>200</v>
      </c>
      <c r="GO22" s="60" t="s">
        <v>200</v>
      </c>
      <c r="GP22" s="60" t="s">
        <v>110</v>
      </c>
      <c r="GQ22" s="60" t="s">
        <v>200</v>
      </c>
      <c r="GR22" s="60" t="s">
        <v>200</v>
      </c>
      <c r="GS22" s="60" t="s">
        <v>200</v>
      </c>
      <c r="GT22" s="60" t="s">
        <v>200</v>
      </c>
      <c r="GU22" s="60" t="s">
        <v>200</v>
      </c>
      <c r="GV22" s="60" t="s">
        <v>200</v>
      </c>
      <c r="GW22" s="60" t="s">
        <v>200</v>
      </c>
      <c r="GX22" s="60" t="s">
        <v>200</v>
      </c>
      <c r="GY22" s="60" t="s">
        <v>200</v>
      </c>
      <c r="GZ22" s="60" t="s">
        <v>200</v>
      </c>
      <c r="HA22" s="60" t="s">
        <v>200</v>
      </c>
      <c r="HB22" s="60" t="s">
        <v>200</v>
      </c>
      <c r="HC22" s="60" t="s">
        <v>200</v>
      </c>
      <c r="HD22" s="60" t="s">
        <v>200</v>
      </c>
      <c r="HE22" s="60" t="s">
        <v>200</v>
      </c>
      <c r="HF22" s="60" t="s">
        <v>200</v>
      </c>
      <c r="HG22" s="60" t="s">
        <v>200</v>
      </c>
      <c r="HH22" s="60" t="s">
        <v>200</v>
      </c>
      <c r="HI22" s="60" t="s">
        <v>148</v>
      </c>
      <c r="HJ22" s="60" t="s">
        <v>200</v>
      </c>
      <c r="HK22" s="60" t="s">
        <v>200</v>
      </c>
      <c r="HL22" s="60" t="s">
        <v>200</v>
      </c>
      <c r="HM22" s="60" t="s">
        <v>200</v>
      </c>
      <c r="HN22" s="60" t="s">
        <v>200</v>
      </c>
      <c r="HO22" s="60" t="s">
        <v>200</v>
      </c>
      <c r="HP22" s="60" t="s">
        <v>200</v>
      </c>
      <c r="HQ22" s="60" t="s">
        <v>200</v>
      </c>
      <c r="HR22" s="60"/>
      <c r="HS22" s="60"/>
      <c r="HT22" s="67">
        <v>262007</v>
      </c>
      <c r="HU22" s="60"/>
      <c r="HV22" s="60"/>
      <c r="HW22" s="60"/>
      <c r="HX22" s="60" t="s">
        <v>110</v>
      </c>
      <c r="HY22" s="60"/>
      <c r="HZ22" s="60" t="s">
        <v>188</v>
      </c>
      <c r="IA22" s="67">
        <v>192079600</v>
      </c>
      <c r="IB22" s="60" t="s">
        <v>200</v>
      </c>
      <c r="IC22" s="60"/>
      <c r="ID22" s="60"/>
      <c r="IE22" s="60"/>
      <c r="IF22" s="60" t="s">
        <v>110</v>
      </c>
      <c r="IG22" s="60"/>
      <c r="IH22" s="60"/>
      <c r="II22" s="60"/>
      <c r="IJ22" s="60"/>
      <c r="IK22" s="60"/>
      <c r="IL22" s="60"/>
      <c r="IM22" s="60"/>
      <c r="IN22" s="60"/>
      <c r="IO22" s="67">
        <v>23817678</v>
      </c>
      <c r="IP22" s="67">
        <v>51628143</v>
      </c>
      <c r="IQ22" s="60"/>
      <c r="IR22" s="60"/>
      <c r="IS22" s="60"/>
      <c r="IT22" s="67">
        <v>993160338</v>
      </c>
      <c r="IU22" s="60"/>
      <c r="IV22" s="60" t="s">
        <v>149</v>
      </c>
      <c r="IW22" s="60" t="s">
        <v>210</v>
      </c>
      <c r="IX22" s="60"/>
      <c r="IY22" s="60" t="s">
        <v>188</v>
      </c>
      <c r="IZ22" s="60"/>
      <c r="JA22" s="60">
        <v>0</v>
      </c>
      <c r="JB22" s="60"/>
      <c r="JC22" s="60"/>
      <c r="JD22" s="60"/>
      <c r="JE22" s="60"/>
      <c r="JF22" s="60" t="s">
        <v>188</v>
      </c>
      <c r="JG22" s="60"/>
      <c r="JH22" s="60"/>
      <c r="JI22" s="60"/>
      <c r="JJ22" s="60" t="s">
        <v>149</v>
      </c>
      <c r="JK22" s="60"/>
      <c r="JL22" s="60"/>
      <c r="JM22" s="60"/>
      <c r="JN22" s="60"/>
      <c r="JO22" s="60"/>
      <c r="JP22" s="60"/>
      <c r="JQ22" s="60" t="s">
        <v>110</v>
      </c>
      <c r="JR22" s="67">
        <v>7859337</v>
      </c>
      <c r="JS22" s="60"/>
      <c r="JT22" s="60"/>
      <c r="JU22" s="60"/>
      <c r="JV22" s="60"/>
      <c r="JW22" s="60"/>
      <c r="JX22" s="60"/>
      <c r="JY22" s="67">
        <v>1212649</v>
      </c>
      <c r="JZ22" s="60"/>
      <c r="KA22" s="60"/>
      <c r="KB22" s="60"/>
      <c r="KC22" s="60"/>
      <c r="KD22" s="67">
        <v>73001927.641420424</v>
      </c>
      <c r="KE22" s="60"/>
    </row>
    <row r="23" spans="1:291" ht="17.25" customHeight="1">
      <c r="A23" s="108"/>
      <c r="B23" s="61" t="s">
        <v>91</v>
      </c>
      <c r="C23" s="65" t="s">
        <v>92</v>
      </c>
      <c r="D23" s="60" t="s">
        <v>200</v>
      </c>
      <c r="E23" s="60" t="s">
        <v>200</v>
      </c>
      <c r="F23" s="60" t="s">
        <v>200</v>
      </c>
      <c r="G23" s="60" t="s">
        <v>200</v>
      </c>
      <c r="H23" s="60" t="s">
        <v>148</v>
      </c>
      <c r="I23" s="60" t="s">
        <v>200</v>
      </c>
      <c r="J23" s="60" t="s">
        <v>200</v>
      </c>
      <c r="K23" s="60" t="s">
        <v>110</v>
      </c>
      <c r="L23" s="60" t="s">
        <v>200</v>
      </c>
      <c r="M23" s="60" t="s">
        <v>110</v>
      </c>
      <c r="N23" s="60" t="s">
        <v>110</v>
      </c>
      <c r="O23" s="60" t="s">
        <v>200</v>
      </c>
      <c r="P23" s="60" t="s">
        <v>200</v>
      </c>
      <c r="Q23" s="60" t="s">
        <v>200</v>
      </c>
      <c r="R23" s="60" t="s">
        <v>200</v>
      </c>
      <c r="S23" s="60" t="s">
        <v>200</v>
      </c>
      <c r="T23" s="60" t="s">
        <v>200</v>
      </c>
      <c r="U23" s="60" t="s">
        <v>110</v>
      </c>
      <c r="V23" s="60" t="s">
        <v>110</v>
      </c>
      <c r="W23" s="60" t="s">
        <v>110</v>
      </c>
      <c r="X23" s="60" t="s">
        <v>200</v>
      </c>
      <c r="Y23" s="60" t="s">
        <v>200</v>
      </c>
      <c r="Z23" s="60" t="s">
        <v>200</v>
      </c>
      <c r="AA23" s="60" t="s">
        <v>149</v>
      </c>
      <c r="AB23" s="60" t="s">
        <v>200</v>
      </c>
      <c r="AC23" s="60" t="s">
        <v>200</v>
      </c>
      <c r="AD23" s="60" t="s">
        <v>200</v>
      </c>
      <c r="AE23" s="60" t="s">
        <v>200</v>
      </c>
      <c r="AF23" s="60" t="s">
        <v>200</v>
      </c>
      <c r="AG23" s="60" t="s">
        <v>110</v>
      </c>
      <c r="AH23" s="60" t="s">
        <v>149</v>
      </c>
      <c r="AI23" s="60">
        <v>169259262</v>
      </c>
      <c r="AJ23" s="60" t="s">
        <v>200</v>
      </c>
      <c r="AK23" s="60" t="s">
        <v>200</v>
      </c>
      <c r="AL23" s="60" t="s">
        <v>200</v>
      </c>
      <c r="AM23" s="60" t="s">
        <v>200</v>
      </c>
      <c r="AN23" s="60" t="s">
        <v>128</v>
      </c>
      <c r="AO23" s="60" t="s">
        <v>200</v>
      </c>
      <c r="AP23" s="60" t="s">
        <v>200</v>
      </c>
      <c r="AQ23" s="60" t="s">
        <v>200</v>
      </c>
      <c r="AR23" s="60" t="s">
        <v>110</v>
      </c>
      <c r="AS23" s="60" t="s">
        <v>200</v>
      </c>
      <c r="AT23" s="60" t="s">
        <v>200</v>
      </c>
      <c r="AU23" s="60" t="s">
        <v>110</v>
      </c>
      <c r="AV23" s="60" t="s">
        <v>200</v>
      </c>
      <c r="AW23" s="60" t="s">
        <v>200</v>
      </c>
      <c r="AX23" s="60" t="s">
        <v>200</v>
      </c>
      <c r="AY23" s="60" t="s">
        <v>128</v>
      </c>
      <c r="AZ23" s="60" t="s">
        <v>200</v>
      </c>
      <c r="BA23" s="60" t="s">
        <v>200</v>
      </c>
      <c r="BB23" s="60" t="s">
        <v>200</v>
      </c>
      <c r="BC23" s="60" t="s">
        <v>200</v>
      </c>
      <c r="BD23" s="60" t="s">
        <v>128</v>
      </c>
      <c r="BE23" s="60" t="s">
        <v>148</v>
      </c>
      <c r="BF23" s="60" t="s">
        <v>200</v>
      </c>
      <c r="BG23" s="60" t="s">
        <v>110</v>
      </c>
      <c r="BH23" s="60" t="s">
        <v>200</v>
      </c>
      <c r="BI23" s="60" t="s">
        <v>200</v>
      </c>
      <c r="BJ23" s="60" t="s">
        <v>200</v>
      </c>
      <c r="BK23" s="60" t="s">
        <v>200</v>
      </c>
      <c r="BL23" s="60" t="s">
        <v>200</v>
      </c>
      <c r="BM23" s="60" t="s">
        <v>200</v>
      </c>
      <c r="BN23" s="60" t="s">
        <v>200</v>
      </c>
      <c r="BO23" s="60" t="s">
        <v>200</v>
      </c>
      <c r="BP23" s="60" t="s">
        <v>149</v>
      </c>
      <c r="BQ23" s="60" t="s">
        <v>110</v>
      </c>
      <c r="BR23" s="60" t="s">
        <v>128</v>
      </c>
      <c r="BS23" s="60" t="s">
        <v>200</v>
      </c>
      <c r="BT23" s="60" t="s">
        <v>200</v>
      </c>
      <c r="BU23" s="60" t="s">
        <v>148</v>
      </c>
      <c r="BV23" s="60" t="s">
        <v>200</v>
      </c>
      <c r="BW23" s="60" t="s">
        <v>200</v>
      </c>
      <c r="BX23" s="60" t="s">
        <v>200</v>
      </c>
      <c r="BY23" s="60" t="s">
        <v>200</v>
      </c>
      <c r="BZ23" s="60" t="s">
        <v>200</v>
      </c>
      <c r="CA23" s="60" t="s">
        <v>200</v>
      </c>
      <c r="CB23" s="60" t="s">
        <v>200</v>
      </c>
      <c r="CC23" s="60" t="s">
        <v>200</v>
      </c>
      <c r="CD23" s="60" t="s">
        <v>200</v>
      </c>
      <c r="CE23" s="60" t="s">
        <v>200</v>
      </c>
      <c r="CF23" s="60" t="s">
        <v>200</v>
      </c>
      <c r="CG23" s="60" t="s">
        <v>200</v>
      </c>
      <c r="CH23" s="60" t="s">
        <v>200</v>
      </c>
      <c r="CI23" s="60" t="s">
        <v>200</v>
      </c>
      <c r="CJ23" s="60" t="s">
        <v>148</v>
      </c>
      <c r="CK23" s="60" t="s">
        <v>200</v>
      </c>
      <c r="CL23" s="60" t="s">
        <v>200</v>
      </c>
      <c r="CM23" s="60" t="s">
        <v>200</v>
      </c>
      <c r="CN23" s="60" t="s">
        <v>200</v>
      </c>
      <c r="CO23" s="60" t="s">
        <v>200</v>
      </c>
      <c r="CP23" s="60" t="s">
        <v>200</v>
      </c>
      <c r="CQ23" s="60" t="s">
        <v>200</v>
      </c>
      <c r="CR23" s="60" t="s">
        <v>110</v>
      </c>
      <c r="CS23" s="60" t="s">
        <v>200</v>
      </c>
      <c r="CT23" s="60" t="s">
        <v>110</v>
      </c>
      <c r="CU23" s="60" t="s">
        <v>200</v>
      </c>
      <c r="CV23" s="60" t="s">
        <v>200</v>
      </c>
      <c r="CW23" s="60" t="s">
        <v>200</v>
      </c>
      <c r="CX23" s="60" t="s">
        <v>200</v>
      </c>
      <c r="CY23" s="60" t="s">
        <v>200</v>
      </c>
      <c r="CZ23" s="60" t="s">
        <v>110</v>
      </c>
      <c r="DA23" s="60" t="s">
        <v>200</v>
      </c>
      <c r="DB23" s="60" t="s">
        <v>149</v>
      </c>
      <c r="DC23" s="60" t="s">
        <v>149</v>
      </c>
      <c r="DD23" s="60" t="s">
        <v>200</v>
      </c>
      <c r="DE23" s="60" t="s">
        <v>200</v>
      </c>
      <c r="DF23" s="60" t="s">
        <v>200</v>
      </c>
      <c r="DG23" s="60" t="s">
        <v>200</v>
      </c>
      <c r="DH23" s="60" t="s">
        <v>200</v>
      </c>
      <c r="DI23" s="60" t="s">
        <v>200</v>
      </c>
      <c r="DJ23" s="60" t="s">
        <v>200</v>
      </c>
      <c r="DK23" s="60" t="s">
        <v>200</v>
      </c>
      <c r="DL23" s="60" t="s">
        <v>200</v>
      </c>
      <c r="DM23" s="60" t="s">
        <v>200</v>
      </c>
      <c r="DN23" s="60" t="s">
        <v>200</v>
      </c>
      <c r="DO23" s="60" t="s">
        <v>200</v>
      </c>
      <c r="DP23" s="60" t="s">
        <v>200</v>
      </c>
      <c r="DQ23" s="60" t="s">
        <v>200</v>
      </c>
      <c r="DR23" s="60" t="s">
        <v>200</v>
      </c>
      <c r="DS23" s="60" t="s">
        <v>200</v>
      </c>
      <c r="DT23" s="60" t="s">
        <v>200</v>
      </c>
      <c r="DU23" s="60" t="s">
        <v>200</v>
      </c>
      <c r="DV23" s="60" t="s">
        <v>200</v>
      </c>
      <c r="DW23" s="60" t="s">
        <v>200</v>
      </c>
      <c r="DX23" s="60" t="s">
        <v>200</v>
      </c>
      <c r="DY23" s="60" t="s">
        <v>200</v>
      </c>
      <c r="DZ23" s="60" t="s">
        <v>200</v>
      </c>
      <c r="EA23" s="60" t="s">
        <v>200</v>
      </c>
      <c r="EB23" s="60" t="s">
        <v>200</v>
      </c>
      <c r="EC23" s="60" t="s">
        <v>200</v>
      </c>
      <c r="ED23" s="60" t="s">
        <v>200</v>
      </c>
      <c r="EE23" s="60" t="s">
        <v>200</v>
      </c>
      <c r="EF23" s="60" t="s">
        <v>200</v>
      </c>
      <c r="EG23" s="60" t="s">
        <v>200</v>
      </c>
      <c r="EH23" s="60" t="s">
        <v>200</v>
      </c>
      <c r="EI23" s="60" t="s">
        <v>200</v>
      </c>
      <c r="EJ23" s="60" t="s">
        <v>200</v>
      </c>
      <c r="EK23" s="60" t="s">
        <v>200</v>
      </c>
      <c r="EL23" s="60" t="s">
        <v>200</v>
      </c>
      <c r="EM23" s="60" t="s">
        <v>200</v>
      </c>
      <c r="EN23" s="60" t="s">
        <v>200</v>
      </c>
      <c r="EO23" s="60" t="s">
        <v>200</v>
      </c>
      <c r="EP23" s="60" t="s">
        <v>200</v>
      </c>
      <c r="EQ23" s="60" t="s">
        <v>200</v>
      </c>
      <c r="ER23" s="60" t="s">
        <v>200</v>
      </c>
      <c r="ES23" s="60" t="s">
        <v>200</v>
      </c>
      <c r="ET23" s="60" t="s">
        <v>200</v>
      </c>
      <c r="EU23" s="60" t="s">
        <v>200</v>
      </c>
      <c r="EV23" s="60" t="s">
        <v>200</v>
      </c>
      <c r="EW23" s="60" t="s">
        <v>200</v>
      </c>
      <c r="EX23" s="60" t="s">
        <v>200</v>
      </c>
      <c r="EY23" s="60" t="s">
        <v>200</v>
      </c>
      <c r="EZ23" s="60" t="s">
        <v>200</v>
      </c>
      <c r="FA23" s="60" t="s">
        <v>200</v>
      </c>
      <c r="FB23" s="60" t="s">
        <v>148</v>
      </c>
      <c r="FC23" s="60" t="s">
        <v>200</v>
      </c>
      <c r="FD23" s="60" t="s">
        <v>200</v>
      </c>
      <c r="FE23" s="60" t="s">
        <v>200</v>
      </c>
      <c r="FF23" s="60" t="s">
        <v>200</v>
      </c>
      <c r="FG23" s="60" t="s">
        <v>200</v>
      </c>
      <c r="FH23" s="60" t="s">
        <v>110</v>
      </c>
      <c r="FI23" s="60" t="s">
        <v>200</v>
      </c>
      <c r="FJ23" s="60" t="s">
        <v>110</v>
      </c>
      <c r="FK23" s="60" t="s">
        <v>200</v>
      </c>
      <c r="FL23" s="60" t="s">
        <v>200</v>
      </c>
      <c r="FM23" s="60" t="s">
        <v>148</v>
      </c>
      <c r="FN23" s="60" t="s">
        <v>200</v>
      </c>
      <c r="FO23" s="60" t="s">
        <v>200</v>
      </c>
      <c r="FP23" s="60" t="s">
        <v>110</v>
      </c>
      <c r="FQ23" s="60" t="s">
        <v>149</v>
      </c>
      <c r="FR23" s="60" t="s">
        <v>149</v>
      </c>
      <c r="FS23" s="60" t="s">
        <v>200</v>
      </c>
      <c r="FT23" s="60" t="s">
        <v>148</v>
      </c>
      <c r="FU23" s="60" t="s">
        <v>200</v>
      </c>
      <c r="FV23" s="60" t="s">
        <v>200</v>
      </c>
      <c r="FW23" s="60" t="s">
        <v>200</v>
      </c>
      <c r="FX23" s="60" t="s">
        <v>149</v>
      </c>
      <c r="FY23" s="60" t="s">
        <v>149</v>
      </c>
      <c r="FZ23" s="60" t="s">
        <v>200</v>
      </c>
      <c r="GA23" s="60" t="s">
        <v>128</v>
      </c>
      <c r="GB23" s="60" t="s">
        <v>149</v>
      </c>
      <c r="GC23" s="60" t="s">
        <v>149</v>
      </c>
      <c r="GD23" s="60" t="s">
        <v>200</v>
      </c>
      <c r="GE23" s="60" t="s">
        <v>110</v>
      </c>
      <c r="GF23" s="60" t="s">
        <v>110</v>
      </c>
      <c r="GG23" s="60" t="s">
        <v>200</v>
      </c>
      <c r="GH23" s="60" t="s">
        <v>200</v>
      </c>
      <c r="GI23" s="60" t="s">
        <v>110</v>
      </c>
      <c r="GJ23" s="60" t="s">
        <v>200</v>
      </c>
      <c r="GK23" s="60" t="s">
        <v>110</v>
      </c>
      <c r="GL23" s="60" t="s">
        <v>200</v>
      </c>
      <c r="GM23" s="60" t="s">
        <v>110</v>
      </c>
      <c r="GN23" s="60" t="s">
        <v>200</v>
      </c>
      <c r="GO23" s="60" t="s">
        <v>200</v>
      </c>
      <c r="GP23" s="60" t="s">
        <v>110</v>
      </c>
      <c r="GQ23" s="60" t="s">
        <v>200</v>
      </c>
      <c r="GR23" s="60" t="s">
        <v>200</v>
      </c>
      <c r="GS23" s="60" t="s">
        <v>200</v>
      </c>
      <c r="GT23" s="60" t="s">
        <v>200</v>
      </c>
      <c r="GU23" s="60" t="s">
        <v>200</v>
      </c>
      <c r="GV23" s="60" t="s">
        <v>200</v>
      </c>
      <c r="GW23" s="60" t="s">
        <v>200</v>
      </c>
      <c r="GX23" s="60" t="s">
        <v>200</v>
      </c>
      <c r="GY23" s="60" t="s">
        <v>200</v>
      </c>
      <c r="GZ23" s="60" t="s">
        <v>200</v>
      </c>
      <c r="HA23" s="60" t="s">
        <v>200</v>
      </c>
      <c r="HB23" s="60" t="s">
        <v>200</v>
      </c>
      <c r="HC23" s="60" t="s">
        <v>200</v>
      </c>
      <c r="HD23" s="60" t="s">
        <v>200</v>
      </c>
      <c r="HE23" s="60" t="s">
        <v>200</v>
      </c>
      <c r="HF23" s="60" t="s">
        <v>200</v>
      </c>
      <c r="HG23" s="60" t="s">
        <v>200</v>
      </c>
      <c r="HH23" s="60" t="s">
        <v>200</v>
      </c>
      <c r="HI23" s="60" t="s">
        <v>148</v>
      </c>
      <c r="HJ23" s="60" t="s">
        <v>200</v>
      </c>
      <c r="HK23" s="60" t="s">
        <v>200</v>
      </c>
      <c r="HL23" s="60" t="s">
        <v>200</v>
      </c>
      <c r="HM23" s="60" t="s">
        <v>200</v>
      </c>
      <c r="HN23" s="60" t="s">
        <v>200</v>
      </c>
      <c r="HO23" s="60" t="s">
        <v>200</v>
      </c>
      <c r="HP23" s="60" t="s">
        <v>200</v>
      </c>
      <c r="HQ23" s="60" t="s">
        <v>200</v>
      </c>
      <c r="HR23" s="60"/>
      <c r="HS23" s="60"/>
      <c r="HT23" s="60" t="s">
        <v>200</v>
      </c>
      <c r="HU23" s="60"/>
      <c r="HV23" s="60"/>
      <c r="HW23" s="60"/>
      <c r="HX23" s="60" t="s">
        <v>110</v>
      </c>
      <c r="HY23" s="60"/>
      <c r="HZ23" s="60" t="s">
        <v>188</v>
      </c>
      <c r="IA23" s="60" t="s">
        <v>200</v>
      </c>
      <c r="IB23" s="60" t="s">
        <v>200</v>
      </c>
      <c r="IC23" s="60"/>
      <c r="ID23" s="60"/>
      <c r="IE23" s="60"/>
      <c r="IF23" s="60" t="s">
        <v>110</v>
      </c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 t="s">
        <v>200</v>
      </c>
      <c r="IU23" s="60"/>
      <c r="IV23" s="60" t="s">
        <v>149</v>
      </c>
      <c r="IW23" s="60" t="s">
        <v>210</v>
      </c>
      <c r="IX23" s="60"/>
      <c r="IY23" s="60" t="s">
        <v>188</v>
      </c>
      <c r="IZ23" s="60"/>
      <c r="JA23" s="60" t="s">
        <v>200</v>
      </c>
      <c r="JB23" s="60"/>
      <c r="JC23" s="60"/>
      <c r="JD23" s="60"/>
      <c r="JE23" s="60"/>
      <c r="JF23" s="60" t="s">
        <v>188</v>
      </c>
      <c r="JG23" s="60"/>
      <c r="JH23" s="60"/>
      <c r="JI23" s="60"/>
      <c r="JJ23" s="60" t="s">
        <v>149</v>
      </c>
      <c r="JK23" s="60"/>
      <c r="JL23" s="60"/>
      <c r="JM23" s="60"/>
      <c r="JN23" s="60"/>
      <c r="JO23" s="60"/>
      <c r="JP23" s="60"/>
      <c r="JQ23" s="60" t="s">
        <v>110</v>
      </c>
      <c r="JR23" s="60"/>
      <c r="JS23" s="60"/>
      <c r="JT23" s="60"/>
      <c r="JU23" s="60"/>
      <c r="JV23" s="60"/>
      <c r="JW23" s="60"/>
      <c r="JX23" s="60"/>
      <c r="JY23" s="60"/>
      <c r="JZ23" s="60"/>
      <c r="KA23" s="60"/>
      <c r="KB23" s="60"/>
      <c r="KC23" s="60"/>
      <c r="KD23" s="60" t="s">
        <v>200</v>
      </c>
      <c r="KE23" s="60"/>
    </row>
    <row r="24" spans="1:291" ht="17.25" customHeight="1">
      <c r="A24" s="108"/>
      <c r="B24" s="61" t="s">
        <v>93</v>
      </c>
      <c r="C24" s="65" t="s">
        <v>48</v>
      </c>
      <c r="D24" s="60" t="s">
        <v>200</v>
      </c>
      <c r="E24" s="60" t="s">
        <v>200</v>
      </c>
      <c r="F24" s="60" t="s">
        <v>200</v>
      </c>
      <c r="G24" s="60" t="s">
        <v>200</v>
      </c>
      <c r="H24" s="60" t="s">
        <v>148</v>
      </c>
      <c r="I24" s="60" t="s">
        <v>200</v>
      </c>
      <c r="J24" s="60" t="s">
        <v>200</v>
      </c>
      <c r="K24" s="60" t="s">
        <v>110</v>
      </c>
      <c r="L24" s="60" t="s">
        <v>200</v>
      </c>
      <c r="M24" s="60" t="s">
        <v>110</v>
      </c>
      <c r="N24" s="60" t="s">
        <v>110</v>
      </c>
      <c r="O24" s="60" t="s">
        <v>200</v>
      </c>
      <c r="P24" s="60" t="s">
        <v>200</v>
      </c>
      <c r="Q24" s="60" t="s">
        <v>200</v>
      </c>
      <c r="R24" s="60" t="s">
        <v>200</v>
      </c>
      <c r="S24" s="60" t="s">
        <v>200</v>
      </c>
      <c r="T24" s="60" t="s">
        <v>200</v>
      </c>
      <c r="U24" s="60" t="s">
        <v>110</v>
      </c>
      <c r="V24" s="60" t="s">
        <v>110</v>
      </c>
      <c r="W24" s="60" t="s">
        <v>110</v>
      </c>
      <c r="X24" s="60" t="s">
        <v>200</v>
      </c>
      <c r="Y24" s="60" t="s">
        <v>200</v>
      </c>
      <c r="Z24" s="60" t="s">
        <v>200</v>
      </c>
      <c r="AA24" s="60" t="s">
        <v>149</v>
      </c>
      <c r="AB24" s="60" t="s">
        <v>200</v>
      </c>
      <c r="AC24" s="60" t="s">
        <v>200</v>
      </c>
      <c r="AD24" s="60" t="s">
        <v>200</v>
      </c>
      <c r="AE24" s="60">
        <v>118530388</v>
      </c>
      <c r="AF24" s="60" t="s">
        <v>200</v>
      </c>
      <c r="AG24" s="60" t="s">
        <v>110</v>
      </c>
      <c r="AH24" s="60" t="s">
        <v>149</v>
      </c>
      <c r="AI24" s="60" t="s">
        <v>200</v>
      </c>
      <c r="AJ24" s="60" t="s">
        <v>200</v>
      </c>
      <c r="AK24" s="60" t="s">
        <v>200</v>
      </c>
      <c r="AL24" s="60" t="s">
        <v>200</v>
      </c>
      <c r="AM24" s="60" t="s">
        <v>200</v>
      </c>
      <c r="AN24" s="60" t="s">
        <v>128</v>
      </c>
      <c r="AO24" s="60" t="s">
        <v>200</v>
      </c>
      <c r="AP24" s="60" t="s">
        <v>200</v>
      </c>
      <c r="AQ24" s="60" t="s">
        <v>200</v>
      </c>
      <c r="AR24" s="60" t="s">
        <v>110</v>
      </c>
      <c r="AS24" s="60">
        <v>9672756</v>
      </c>
      <c r="AT24" s="60" t="s">
        <v>200</v>
      </c>
      <c r="AU24" s="60" t="s">
        <v>110</v>
      </c>
      <c r="AV24" s="60" t="s">
        <v>200</v>
      </c>
      <c r="AW24" s="60" t="s">
        <v>200</v>
      </c>
      <c r="AX24" s="60" t="s">
        <v>200</v>
      </c>
      <c r="AY24" s="60" t="s">
        <v>128</v>
      </c>
      <c r="AZ24" s="60" t="s">
        <v>200</v>
      </c>
      <c r="BA24" s="60" t="s">
        <v>200</v>
      </c>
      <c r="BB24" s="60" t="s">
        <v>200</v>
      </c>
      <c r="BC24" s="60" t="s">
        <v>200</v>
      </c>
      <c r="BD24" s="60" t="s">
        <v>128</v>
      </c>
      <c r="BE24" s="60" t="s">
        <v>148</v>
      </c>
      <c r="BF24" s="60" t="s">
        <v>200</v>
      </c>
      <c r="BG24" s="60" t="s">
        <v>110</v>
      </c>
      <c r="BH24" s="60" t="s">
        <v>200</v>
      </c>
      <c r="BI24" s="60" t="s">
        <v>200</v>
      </c>
      <c r="BJ24" s="60" t="s">
        <v>200</v>
      </c>
      <c r="BK24" s="60" t="s">
        <v>200</v>
      </c>
      <c r="BL24" s="60" t="s">
        <v>200</v>
      </c>
      <c r="BM24" s="60" t="s">
        <v>200</v>
      </c>
      <c r="BN24" s="60" t="s">
        <v>200</v>
      </c>
      <c r="BO24" s="60" t="s">
        <v>200</v>
      </c>
      <c r="BP24" s="60" t="s">
        <v>149</v>
      </c>
      <c r="BQ24" s="60" t="s">
        <v>110</v>
      </c>
      <c r="BR24" s="60" t="s">
        <v>128</v>
      </c>
      <c r="BS24" s="60" t="s">
        <v>200</v>
      </c>
      <c r="BT24" s="60">
        <v>2000000</v>
      </c>
      <c r="BU24" s="60" t="s">
        <v>148</v>
      </c>
      <c r="BV24" s="60" t="s">
        <v>200</v>
      </c>
      <c r="BW24" s="60" t="s">
        <v>200</v>
      </c>
      <c r="BX24" s="60" t="s">
        <v>200</v>
      </c>
      <c r="BY24" s="60" t="s">
        <v>200</v>
      </c>
      <c r="BZ24" s="60" t="s">
        <v>200</v>
      </c>
      <c r="CA24" s="60" t="s">
        <v>200</v>
      </c>
      <c r="CB24" s="60" t="s">
        <v>200</v>
      </c>
      <c r="CC24" s="60" t="s">
        <v>200</v>
      </c>
      <c r="CD24" s="60" t="s">
        <v>200</v>
      </c>
      <c r="CE24" s="68"/>
      <c r="CF24" s="60" t="s">
        <v>200</v>
      </c>
      <c r="CG24" s="60" t="s">
        <v>200</v>
      </c>
      <c r="CH24" s="60" t="s">
        <v>200</v>
      </c>
      <c r="CI24" s="60" t="s">
        <v>200</v>
      </c>
      <c r="CJ24" s="60" t="s">
        <v>148</v>
      </c>
      <c r="CK24" s="60" t="s">
        <v>200</v>
      </c>
      <c r="CL24" s="60" t="s">
        <v>200</v>
      </c>
      <c r="CM24" s="60" t="s">
        <v>200</v>
      </c>
      <c r="CN24" s="60" t="s">
        <v>200</v>
      </c>
      <c r="CO24" s="60" t="s">
        <v>200</v>
      </c>
      <c r="CP24" s="60" t="s">
        <v>200</v>
      </c>
      <c r="CQ24" s="60" t="s">
        <v>200</v>
      </c>
      <c r="CR24" s="60" t="s">
        <v>110</v>
      </c>
      <c r="CS24" s="60" t="s">
        <v>200</v>
      </c>
      <c r="CT24" s="60" t="s">
        <v>110</v>
      </c>
      <c r="CU24" s="60" t="s">
        <v>200</v>
      </c>
      <c r="CV24" s="60" t="s">
        <v>200</v>
      </c>
      <c r="CW24" s="60" t="s">
        <v>200</v>
      </c>
      <c r="CX24" s="60" t="s">
        <v>200</v>
      </c>
      <c r="CY24" s="60" t="s">
        <v>200</v>
      </c>
      <c r="CZ24" s="60" t="s">
        <v>110</v>
      </c>
      <c r="DA24" s="60" t="s">
        <v>200</v>
      </c>
      <c r="DB24" s="60" t="s">
        <v>149</v>
      </c>
      <c r="DC24" s="60" t="s">
        <v>149</v>
      </c>
      <c r="DD24" s="60" t="s">
        <v>200</v>
      </c>
      <c r="DE24" s="60" t="s">
        <v>200</v>
      </c>
      <c r="DF24" s="60" t="s">
        <v>200</v>
      </c>
      <c r="DG24" s="60" t="s">
        <v>200</v>
      </c>
      <c r="DH24" s="60" t="s">
        <v>200</v>
      </c>
      <c r="DI24" s="60" t="s">
        <v>200</v>
      </c>
      <c r="DJ24" s="60" t="s">
        <v>200</v>
      </c>
      <c r="DK24" s="60" t="s">
        <v>200</v>
      </c>
      <c r="DL24" s="60" t="s">
        <v>200</v>
      </c>
      <c r="DM24" s="60" t="s">
        <v>200</v>
      </c>
      <c r="DN24" s="60" t="s">
        <v>200</v>
      </c>
      <c r="DO24" s="60" t="s">
        <v>200</v>
      </c>
      <c r="DP24" s="60" t="s">
        <v>200</v>
      </c>
      <c r="DQ24" s="60" t="s">
        <v>200</v>
      </c>
      <c r="DR24" s="60" t="s">
        <v>200</v>
      </c>
      <c r="DS24" s="60" t="s">
        <v>200</v>
      </c>
      <c r="DT24" s="60">
        <v>447369217</v>
      </c>
      <c r="DU24" s="60" t="s">
        <v>200</v>
      </c>
      <c r="DV24" s="60" t="s">
        <v>200</v>
      </c>
      <c r="DW24" s="60" t="s">
        <v>200</v>
      </c>
      <c r="DX24" s="60" t="s">
        <v>200</v>
      </c>
      <c r="DY24" s="60" t="s">
        <v>200</v>
      </c>
      <c r="DZ24" s="60" t="s">
        <v>200</v>
      </c>
      <c r="EA24" s="60" t="s">
        <v>200</v>
      </c>
      <c r="EB24" s="60" t="s">
        <v>200</v>
      </c>
      <c r="EC24" s="60" t="s">
        <v>200</v>
      </c>
      <c r="ED24" s="60" t="s">
        <v>200</v>
      </c>
      <c r="EE24" s="60" t="s">
        <v>200</v>
      </c>
      <c r="EF24" s="60">
        <v>351675696</v>
      </c>
      <c r="EG24" s="60" t="s">
        <v>200</v>
      </c>
      <c r="EH24" s="60" t="s">
        <v>200</v>
      </c>
      <c r="EI24" s="60" t="s">
        <v>200</v>
      </c>
      <c r="EJ24" s="60" t="s">
        <v>200</v>
      </c>
      <c r="EK24" s="60" t="s">
        <v>200</v>
      </c>
      <c r="EL24" s="60">
        <v>1</v>
      </c>
      <c r="EM24" s="60" t="s">
        <v>200</v>
      </c>
      <c r="EN24" s="60" t="s">
        <v>200</v>
      </c>
      <c r="EO24" s="60" t="s">
        <v>200</v>
      </c>
      <c r="EP24" s="60" t="s">
        <v>200</v>
      </c>
      <c r="EQ24" s="60" t="s">
        <v>200</v>
      </c>
      <c r="ER24" s="60" t="s">
        <v>200</v>
      </c>
      <c r="ES24" s="60" t="s">
        <v>200</v>
      </c>
      <c r="ET24" s="60" t="s">
        <v>200</v>
      </c>
      <c r="EU24" s="60" t="s">
        <v>200</v>
      </c>
      <c r="EV24" s="60" t="s">
        <v>200</v>
      </c>
      <c r="EW24" s="60" t="s">
        <v>200</v>
      </c>
      <c r="EX24" s="60" t="s">
        <v>200</v>
      </c>
      <c r="EY24" s="60" t="s">
        <v>200</v>
      </c>
      <c r="EZ24" s="60" t="s">
        <v>200</v>
      </c>
      <c r="FA24" s="60" t="s">
        <v>200</v>
      </c>
      <c r="FB24" s="60" t="s">
        <v>148</v>
      </c>
      <c r="FC24" s="60" t="s">
        <v>200</v>
      </c>
      <c r="FD24" s="60">
        <v>114040401</v>
      </c>
      <c r="FE24" s="60" t="s">
        <v>200</v>
      </c>
      <c r="FF24" s="60" t="s">
        <v>200</v>
      </c>
      <c r="FG24" s="60" t="s">
        <v>200</v>
      </c>
      <c r="FH24" s="60" t="s">
        <v>110</v>
      </c>
      <c r="FI24" s="60" t="s">
        <v>200</v>
      </c>
      <c r="FJ24" s="60" t="s">
        <v>110</v>
      </c>
      <c r="FK24" s="60" t="s">
        <v>200</v>
      </c>
      <c r="FL24" s="60" t="s">
        <v>200</v>
      </c>
      <c r="FM24" s="60" t="s">
        <v>148</v>
      </c>
      <c r="FN24" s="60" t="s">
        <v>200</v>
      </c>
      <c r="FO24" s="60" t="s">
        <v>200</v>
      </c>
      <c r="FP24" s="60" t="s">
        <v>110</v>
      </c>
      <c r="FQ24" s="60" t="s">
        <v>149</v>
      </c>
      <c r="FR24" s="60" t="s">
        <v>149</v>
      </c>
      <c r="FS24" s="60" t="s">
        <v>200</v>
      </c>
      <c r="FT24" s="60" t="s">
        <v>148</v>
      </c>
      <c r="FU24" s="60" t="s">
        <v>200</v>
      </c>
      <c r="FV24" s="60" t="s">
        <v>200</v>
      </c>
      <c r="FW24" s="60" t="s">
        <v>200</v>
      </c>
      <c r="FX24" s="60" t="s">
        <v>149</v>
      </c>
      <c r="FY24" s="60" t="s">
        <v>149</v>
      </c>
      <c r="FZ24" s="60" t="s">
        <v>200</v>
      </c>
      <c r="GA24" s="60" t="s">
        <v>128</v>
      </c>
      <c r="GB24" s="60" t="s">
        <v>149</v>
      </c>
      <c r="GC24" s="60" t="s">
        <v>149</v>
      </c>
      <c r="GD24" s="60" t="s">
        <v>200</v>
      </c>
      <c r="GE24" s="60" t="s">
        <v>110</v>
      </c>
      <c r="GF24" s="60" t="s">
        <v>110</v>
      </c>
      <c r="GG24" s="60">
        <v>25358492</v>
      </c>
      <c r="GH24" s="60">
        <v>0</v>
      </c>
      <c r="GI24" s="60" t="s">
        <v>110</v>
      </c>
      <c r="GJ24" s="60" t="s">
        <v>200</v>
      </c>
      <c r="GK24" s="60" t="s">
        <v>110</v>
      </c>
      <c r="GL24" s="60" t="s">
        <v>200</v>
      </c>
      <c r="GM24" s="60" t="s">
        <v>110</v>
      </c>
      <c r="GN24" s="60" t="s">
        <v>200</v>
      </c>
      <c r="GO24" s="60" t="s">
        <v>200</v>
      </c>
      <c r="GP24" s="60" t="s">
        <v>110</v>
      </c>
      <c r="GQ24" s="60">
        <v>131000000</v>
      </c>
      <c r="GR24" s="60" t="s">
        <v>200</v>
      </c>
      <c r="GS24" s="60" t="s">
        <v>200</v>
      </c>
      <c r="GT24" s="60" t="s">
        <v>200</v>
      </c>
      <c r="GU24" s="60" t="s">
        <v>200</v>
      </c>
      <c r="GV24" s="60" t="s">
        <v>200</v>
      </c>
      <c r="GW24" s="60" t="s">
        <v>200</v>
      </c>
      <c r="GX24" s="60" t="s">
        <v>200</v>
      </c>
      <c r="GY24" s="60" t="s">
        <v>200</v>
      </c>
      <c r="GZ24" s="60" t="s">
        <v>200</v>
      </c>
      <c r="HA24" s="60" t="s">
        <v>200</v>
      </c>
      <c r="HB24" s="60" t="s">
        <v>200</v>
      </c>
      <c r="HC24" s="60" t="s">
        <v>200</v>
      </c>
      <c r="HD24" s="60" t="s">
        <v>200</v>
      </c>
      <c r="HE24" s="60" t="s">
        <v>200</v>
      </c>
      <c r="HF24" s="60" t="s">
        <v>200</v>
      </c>
      <c r="HG24" s="60" t="s">
        <v>200</v>
      </c>
      <c r="HH24" s="60" t="s">
        <v>200</v>
      </c>
      <c r="HI24" s="60" t="s">
        <v>148</v>
      </c>
      <c r="HJ24" s="60" t="s">
        <v>200</v>
      </c>
      <c r="HK24" s="60" t="s">
        <v>200</v>
      </c>
      <c r="HL24" s="60" t="s">
        <v>200</v>
      </c>
      <c r="HM24" s="60" t="s">
        <v>200</v>
      </c>
      <c r="HN24" s="60" t="s">
        <v>200</v>
      </c>
      <c r="HO24" s="60" t="s">
        <v>200</v>
      </c>
      <c r="HP24" s="60" t="s">
        <v>200</v>
      </c>
      <c r="HQ24" s="60">
        <v>0</v>
      </c>
      <c r="HR24" s="60"/>
      <c r="HS24" s="60"/>
      <c r="HT24" s="60">
        <v>0</v>
      </c>
      <c r="HU24" s="60"/>
      <c r="HV24" s="60"/>
      <c r="HW24" s="60"/>
      <c r="HX24" s="60" t="s">
        <v>110</v>
      </c>
      <c r="HY24" s="60"/>
      <c r="HZ24" s="60" t="s">
        <v>188</v>
      </c>
      <c r="IA24" s="67">
        <v>314693798</v>
      </c>
      <c r="IB24" s="60" t="s">
        <v>200</v>
      </c>
      <c r="IC24" s="60"/>
      <c r="ID24" s="60"/>
      <c r="IE24" s="60"/>
      <c r="IF24" s="60" t="s">
        <v>110</v>
      </c>
      <c r="IG24" s="60"/>
      <c r="IH24" s="60"/>
      <c r="II24" s="60">
        <v>0</v>
      </c>
      <c r="IJ24" s="60"/>
      <c r="IK24" s="60"/>
      <c r="IL24" s="60"/>
      <c r="IM24" s="60"/>
      <c r="IN24" s="60"/>
      <c r="IO24" s="60">
        <v>0</v>
      </c>
      <c r="IP24" s="60">
        <v>0</v>
      </c>
      <c r="IQ24" s="60"/>
      <c r="IR24" s="60"/>
      <c r="IS24" s="60"/>
      <c r="IT24" s="60">
        <v>0</v>
      </c>
      <c r="IU24" s="60"/>
      <c r="IV24" s="60" t="s">
        <v>149</v>
      </c>
      <c r="IW24" s="60" t="s">
        <v>210</v>
      </c>
      <c r="IX24" s="60"/>
      <c r="IY24" s="60" t="s">
        <v>188</v>
      </c>
      <c r="IZ24" s="60"/>
      <c r="JA24" s="60">
        <v>0</v>
      </c>
      <c r="JB24" s="60"/>
      <c r="JC24" s="60"/>
      <c r="JD24" s="60"/>
      <c r="JE24" s="60"/>
      <c r="JF24" s="60" t="s">
        <v>188</v>
      </c>
      <c r="JG24" s="60"/>
      <c r="JH24" s="60"/>
      <c r="JI24" s="60"/>
      <c r="JJ24" s="60" t="s">
        <v>149</v>
      </c>
      <c r="JK24" s="60"/>
      <c r="JL24" s="60"/>
      <c r="JM24" s="60"/>
      <c r="JN24" s="60"/>
      <c r="JO24" s="60"/>
      <c r="JP24" s="60"/>
      <c r="JQ24" s="60" t="s">
        <v>110</v>
      </c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7">
        <v>202529262</v>
      </c>
      <c r="KE24" s="60"/>
    </row>
    <row r="25" spans="1:291" ht="17.25" customHeight="1">
      <c r="A25" s="108"/>
      <c r="B25" s="61" t="s">
        <v>94</v>
      </c>
      <c r="C25" s="62" t="s">
        <v>49</v>
      </c>
      <c r="D25" s="60" t="s">
        <v>200</v>
      </c>
      <c r="E25" s="60" t="s">
        <v>200</v>
      </c>
      <c r="F25" s="60" t="s">
        <v>200</v>
      </c>
      <c r="G25" s="60" t="s">
        <v>200</v>
      </c>
      <c r="H25" s="60" t="s">
        <v>148</v>
      </c>
      <c r="I25" s="60" t="s">
        <v>200</v>
      </c>
      <c r="J25" s="60" t="s">
        <v>200</v>
      </c>
      <c r="K25" s="60" t="s">
        <v>110</v>
      </c>
      <c r="L25" s="60" t="s">
        <v>200</v>
      </c>
      <c r="M25" s="60" t="s">
        <v>110</v>
      </c>
      <c r="N25" s="60" t="s">
        <v>110</v>
      </c>
      <c r="O25" s="60">
        <v>23216680</v>
      </c>
      <c r="P25" s="60" t="s">
        <v>200</v>
      </c>
      <c r="Q25" s="60" t="s">
        <v>200</v>
      </c>
      <c r="R25" s="60" t="s">
        <v>200</v>
      </c>
      <c r="S25" s="60">
        <v>211181834</v>
      </c>
      <c r="T25" s="60">
        <v>52281104</v>
      </c>
      <c r="U25" s="60" t="s">
        <v>110</v>
      </c>
      <c r="V25" s="60" t="s">
        <v>110</v>
      </c>
      <c r="W25" s="60" t="s">
        <v>110</v>
      </c>
      <c r="X25" s="60">
        <v>18112870</v>
      </c>
      <c r="Y25" s="60">
        <v>36000000</v>
      </c>
      <c r="Z25" s="60">
        <v>5461500</v>
      </c>
      <c r="AA25" s="60" t="s">
        <v>149</v>
      </c>
      <c r="AB25" s="60" t="s">
        <v>200</v>
      </c>
      <c r="AC25" s="60">
        <v>2861845</v>
      </c>
      <c r="AD25" s="60" t="s">
        <v>200</v>
      </c>
      <c r="AE25" s="60" t="s">
        <v>200</v>
      </c>
      <c r="AF25" s="60" t="s">
        <v>200</v>
      </c>
      <c r="AG25" s="60" t="s">
        <v>110</v>
      </c>
      <c r="AH25" s="60" t="s">
        <v>149</v>
      </c>
      <c r="AI25" s="60" t="s">
        <v>200</v>
      </c>
      <c r="AJ25" s="60">
        <v>237454859</v>
      </c>
      <c r="AK25" s="60">
        <v>78815629</v>
      </c>
      <c r="AL25" s="60" t="s">
        <v>200</v>
      </c>
      <c r="AM25" s="60">
        <v>8851062</v>
      </c>
      <c r="AN25" s="60" t="s">
        <v>128</v>
      </c>
      <c r="AO25" s="60" t="s">
        <v>200</v>
      </c>
      <c r="AP25" s="60" t="s">
        <v>200</v>
      </c>
      <c r="AQ25" s="60">
        <v>285493153</v>
      </c>
      <c r="AR25" s="60" t="s">
        <v>110</v>
      </c>
      <c r="AS25" s="60">
        <v>31040000</v>
      </c>
      <c r="AT25" s="60" t="s">
        <v>200</v>
      </c>
      <c r="AU25" s="60" t="s">
        <v>110</v>
      </c>
      <c r="AV25" s="60" t="s">
        <v>200</v>
      </c>
      <c r="AW25" s="60">
        <v>238908372</v>
      </c>
      <c r="AX25" s="60" t="s">
        <v>200</v>
      </c>
      <c r="AY25" s="60" t="s">
        <v>128</v>
      </c>
      <c r="AZ25" s="60" t="s">
        <v>200</v>
      </c>
      <c r="BA25" s="60" t="s">
        <v>200</v>
      </c>
      <c r="BB25" s="60">
        <v>501960118</v>
      </c>
      <c r="BC25" s="60" t="s">
        <v>200</v>
      </c>
      <c r="BD25" s="60" t="s">
        <v>128</v>
      </c>
      <c r="BE25" s="60" t="s">
        <v>148</v>
      </c>
      <c r="BF25" s="60" t="s">
        <v>200</v>
      </c>
      <c r="BG25" s="60" t="s">
        <v>110</v>
      </c>
      <c r="BH25" s="60">
        <v>285571685</v>
      </c>
      <c r="BI25" s="60">
        <v>21798123</v>
      </c>
      <c r="BJ25" s="60" t="s">
        <v>200</v>
      </c>
      <c r="BK25" s="60">
        <v>27303392</v>
      </c>
      <c r="BL25" s="60" t="s">
        <v>200</v>
      </c>
      <c r="BM25" s="60">
        <v>7833</v>
      </c>
      <c r="BN25" s="60" t="s">
        <v>200</v>
      </c>
      <c r="BO25" s="60" t="s">
        <v>200</v>
      </c>
      <c r="BP25" s="60" t="s">
        <v>149</v>
      </c>
      <c r="BQ25" s="60" t="s">
        <v>110</v>
      </c>
      <c r="BR25" s="60" t="s">
        <v>128</v>
      </c>
      <c r="BS25" s="60" t="s">
        <v>200</v>
      </c>
      <c r="BT25" s="60" t="s">
        <v>200</v>
      </c>
      <c r="BU25" s="60" t="s">
        <v>148</v>
      </c>
      <c r="BV25" s="60" t="s">
        <v>200</v>
      </c>
      <c r="BW25" s="60">
        <v>2380839</v>
      </c>
      <c r="BX25" s="60" t="s">
        <v>200</v>
      </c>
      <c r="BY25" s="60" t="s">
        <v>200</v>
      </c>
      <c r="BZ25" s="60">
        <v>6674038</v>
      </c>
      <c r="CA25" s="60" t="s">
        <v>200</v>
      </c>
      <c r="CB25" s="60" t="s">
        <v>200</v>
      </c>
      <c r="CC25" s="60" t="s">
        <v>200</v>
      </c>
      <c r="CD25" s="60">
        <v>350892548</v>
      </c>
      <c r="CE25" s="55" t="s">
        <v>200</v>
      </c>
      <c r="CF25" s="60" t="s">
        <v>200</v>
      </c>
      <c r="CG25" s="60" t="s">
        <v>200</v>
      </c>
      <c r="CH25" s="60" t="s">
        <v>200</v>
      </c>
      <c r="CI25" s="60"/>
      <c r="CJ25" s="60" t="s">
        <v>148</v>
      </c>
      <c r="CK25" s="60" t="s">
        <v>200</v>
      </c>
      <c r="CL25" s="60" t="s">
        <v>200</v>
      </c>
      <c r="CM25" s="60" t="s">
        <v>200</v>
      </c>
      <c r="CN25" s="60" t="s">
        <v>200</v>
      </c>
      <c r="CO25" s="60" t="s">
        <v>200</v>
      </c>
      <c r="CP25" s="60" t="s">
        <v>200</v>
      </c>
      <c r="CQ25" s="60" t="s">
        <v>200</v>
      </c>
      <c r="CR25" s="60" t="s">
        <v>110</v>
      </c>
      <c r="CS25" s="60" t="s">
        <v>200</v>
      </c>
      <c r="CT25" s="60" t="s">
        <v>110</v>
      </c>
      <c r="CU25" s="60" t="s">
        <v>200</v>
      </c>
      <c r="CV25" s="60" t="s">
        <v>200</v>
      </c>
      <c r="CW25" s="60">
        <v>59807814</v>
      </c>
      <c r="CX25" s="60" t="s">
        <v>200</v>
      </c>
      <c r="CY25" s="60">
        <v>237367717</v>
      </c>
      <c r="CZ25" s="60" t="s">
        <v>110</v>
      </c>
      <c r="DA25" s="60" t="s">
        <v>200</v>
      </c>
      <c r="DB25" s="60" t="s">
        <v>149</v>
      </c>
      <c r="DC25" s="60" t="s">
        <v>149</v>
      </c>
      <c r="DD25" s="60">
        <v>16202193</v>
      </c>
      <c r="DE25" s="60" t="s">
        <v>200</v>
      </c>
      <c r="DF25" s="60" t="s">
        <v>200</v>
      </c>
      <c r="DG25" s="60">
        <v>21077104</v>
      </c>
      <c r="DH25" s="60" t="s">
        <v>200</v>
      </c>
      <c r="DI25" s="60" t="s">
        <v>200</v>
      </c>
      <c r="DJ25" s="60">
        <v>120000</v>
      </c>
      <c r="DK25" s="60">
        <v>7821000</v>
      </c>
      <c r="DL25" s="60" t="s">
        <v>200</v>
      </c>
      <c r="DM25" s="60">
        <v>728593990</v>
      </c>
      <c r="DN25" s="60">
        <v>104225724</v>
      </c>
      <c r="DO25" s="60" t="s">
        <v>200</v>
      </c>
      <c r="DP25" s="60" t="s">
        <v>200</v>
      </c>
      <c r="DQ25" s="60" t="s">
        <v>200</v>
      </c>
      <c r="DR25" s="60" t="s">
        <v>200</v>
      </c>
      <c r="DS25" s="60" t="s">
        <v>200</v>
      </c>
      <c r="DT25" s="60" t="s">
        <v>200</v>
      </c>
      <c r="DU25" s="60">
        <v>87346942</v>
      </c>
      <c r="DV25" s="60" t="s">
        <v>200</v>
      </c>
      <c r="DW25" s="60" t="s">
        <v>200</v>
      </c>
      <c r="DX25" s="60">
        <v>73049666</v>
      </c>
      <c r="DY25" s="60">
        <v>142222754</v>
      </c>
      <c r="DZ25" s="60">
        <v>9000000</v>
      </c>
      <c r="EA25" s="60" t="s">
        <v>200</v>
      </c>
      <c r="EB25" s="60" t="s">
        <v>200</v>
      </c>
      <c r="EC25" s="60" t="s">
        <v>200</v>
      </c>
      <c r="ED25" s="60" t="s">
        <v>200</v>
      </c>
      <c r="EE25" s="60" t="s">
        <v>200</v>
      </c>
      <c r="EF25" s="60" t="s">
        <v>200</v>
      </c>
      <c r="EG25" s="60" t="s">
        <v>200</v>
      </c>
      <c r="EH25" s="60" t="s">
        <v>200</v>
      </c>
      <c r="EI25" s="60" t="s">
        <v>200</v>
      </c>
      <c r="EJ25" s="60" t="s">
        <v>200</v>
      </c>
      <c r="EK25" s="60" t="s">
        <v>200</v>
      </c>
      <c r="EL25" s="60" t="s">
        <v>200</v>
      </c>
      <c r="EM25" s="60" t="s">
        <v>200</v>
      </c>
      <c r="EN25" s="60" t="s">
        <v>200</v>
      </c>
      <c r="EO25" s="60" t="s">
        <v>200</v>
      </c>
      <c r="EP25" s="60">
        <v>133614730</v>
      </c>
      <c r="EQ25" s="60" t="s">
        <v>200</v>
      </c>
      <c r="ER25" s="60" t="s">
        <v>200</v>
      </c>
      <c r="ES25" s="60">
        <v>14040000</v>
      </c>
      <c r="ET25" s="60">
        <v>39410533</v>
      </c>
      <c r="EU25" s="60" t="s">
        <v>200</v>
      </c>
      <c r="EV25" s="60">
        <v>171524662</v>
      </c>
      <c r="EW25" s="60">
        <v>59431149</v>
      </c>
      <c r="EX25" s="60" t="s">
        <v>200</v>
      </c>
      <c r="EY25" s="60">
        <v>12777345</v>
      </c>
      <c r="EZ25" s="60" t="s">
        <v>200</v>
      </c>
      <c r="FA25" s="60" t="s">
        <v>200</v>
      </c>
      <c r="FB25" s="60" t="s">
        <v>148</v>
      </c>
      <c r="FC25" s="60" t="s">
        <v>200</v>
      </c>
      <c r="FD25" s="60" t="s">
        <v>200</v>
      </c>
      <c r="FE25" s="60" t="s">
        <v>200</v>
      </c>
      <c r="FF25" s="60">
        <v>83864354</v>
      </c>
      <c r="FG25" s="60" t="s">
        <v>200</v>
      </c>
      <c r="FH25" s="60" t="s">
        <v>110</v>
      </c>
      <c r="FI25" s="60" t="s">
        <v>200</v>
      </c>
      <c r="FJ25" s="60" t="s">
        <v>110</v>
      </c>
      <c r="FK25" s="60" t="s">
        <v>200</v>
      </c>
      <c r="FL25" s="60">
        <v>240627821</v>
      </c>
      <c r="FM25" s="60" t="s">
        <v>148</v>
      </c>
      <c r="FN25" s="60" t="s">
        <v>200</v>
      </c>
      <c r="FO25" s="60" t="s">
        <v>200</v>
      </c>
      <c r="FP25" s="60" t="s">
        <v>110</v>
      </c>
      <c r="FQ25" s="60" t="s">
        <v>149</v>
      </c>
      <c r="FR25" s="60" t="s">
        <v>149</v>
      </c>
      <c r="FS25" s="60">
        <v>435575000</v>
      </c>
      <c r="FT25" s="60" t="s">
        <v>148</v>
      </c>
      <c r="FU25" s="60">
        <v>2895955359</v>
      </c>
      <c r="FV25" s="60" t="s">
        <v>200</v>
      </c>
      <c r="FW25" s="60">
        <v>111288520</v>
      </c>
      <c r="FX25" s="60" t="s">
        <v>149</v>
      </c>
      <c r="FY25" s="60" t="s">
        <v>149</v>
      </c>
      <c r="FZ25" s="60">
        <v>288197296</v>
      </c>
      <c r="GA25" s="60" t="s">
        <v>128</v>
      </c>
      <c r="GB25" s="60" t="s">
        <v>149</v>
      </c>
      <c r="GC25" s="60" t="s">
        <v>149</v>
      </c>
      <c r="GD25" s="60" t="s">
        <v>200</v>
      </c>
      <c r="GE25" s="60" t="s">
        <v>110</v>
      </c>
      <c r="GF25" s="60" t="s">
        <v>110</v>
      </c>
      <c r="GG25" s="60" t="s">
        <v>200</v>
      </c>
      <c r="GH25" s="60" t="s">
        <v>200</v>
      </c>
      <c r="GI25" s="60" t="s">
        <v>110</v>
      </c>
      <c r="GJ25" s="60">
        <v>10834895</v>
      </c>
      <c r="GK25" s="60" t="s">
        <v>110</v>
      </c>
      <c r="GL25" s="60">
        <v>3535348</v>
      </c>
      <c r="GM25" s="60" t="s">
        <v>110</v>
      </c>
      <c r="GN25" s="60" t="s">
        <v>200</v>
      </c>
      <c r="GO25" s="60" t="s">
        <v>200</v>
      </c>
      <c r="GP25" s="60" t="s">
        <v>110</v>
      </c>
      <c r="GQ25" s="60" t="s">
        <v>200</v>
      </c>
      <c r="GR25" s="60" t="s">
        <v>200</v>
      </c>
      <c r="GS25" s="60">
        <v>3804734</v>
      </c>
      <c r="GT25" s="60" t="s">
        <v>200</v>
      </c>
      <c r="GU25" s="60" t="s">
        <v>200</v>
      </c>
      <c r="GV25" s="60" t="s">
        <v>200</v>
      </c>
      <c r="GW25" s="60" t="s">
        <v>200</v>
      </c>
      <c r="GX25" s="60">
        <v>309136015</v>
      </c>
      <c r="GY25" s="60" t="s">
        <v>200</v>
      </c>
      <c r="GZ25" s="60" t="s">
        <v>200</v>
      </c>
      <c r="HA25" s="60">
        <v>171011057</v>
      </c>
      <c r="HB25" s="60" t="s">
        <v>200</v>
      </c>
      <c r="HC25" s="60" t="s">
        <v>200</v>
      </c>
      <c r="HD25" s="60" t="s">
        <v>200</v>
      </c>
      <c r="HE25" s="60" t="s">
        <v>200</v>
      </c>
      <c r="HF25" s="60" t="s">
        <v>200</v>
      </c>
      <c r="HG25" s="60" t="s">
        <v>200</v>
      </c>
      <c r="HH25" s="60" t="s">
        <v>200</v>
      </c>
      <c r="HI25" s="60" t="s">
        <v>148</v>
      </c>
      <c r="HJ25" s="60" t="s">
        <v>200</v>
      </c>
      <c r="HK25" s="60" t="s">
        <v>200</v>
      </c>
      <c r="HL25" s="60" t="s">
        <v>200</v>
      </c>
      <c r="HM25" s="60" t="s">
        <v>200</v>
      </c>
      <c r="HN25" s="60" t="s">
        <v>200</v>
      </c>
      <c r="HO25" s="60" t="s">
        <v>200</v>
      </c>
      <c r="HP25" s="60" t="s">
        <v>200</v>
      </c>
      <c r="HQ25" s="60" t="s">
        <v>200</v>
      </c>
      <c r="HR25" s="60"/>
      <c r="HS25" s="60"/>
      <c r="HT25" s="60">
        <v>40875056</v>
      </c>
      <c r="HU25" s="60"/>
      <c r="HV25" s="60"/>
      <c r="HW25" s="60"/>
      <c r="HX25" s="60" t="s">
        <v>110</v>
      </c>
      <c r="HY25" s="67">
        <v>1760000</v>
      </c>
      <c r="HZ25" s="60" t="s">
        <v>188</v>
      </c>
      <c r="IA25" s="60"/>
      <c r="IB25" s="67">
        <v>250511</v>
      </c>
      <c r="IC25" s="60"/>
      <c r="ID25" s="60"/>
      <c r="IE25" s="60"/>
      <c r="IF25" s="60" t="s">
        <v>110</v>
      </c>
      <c r="IG25" s="60"/>
      <c r="IH25" s="67">
        <v>2583150</v>
      </c>
      <c r="II25" s="60"/>
      <c r="IJ25" s="60">
        <v>7249089</v>
      </c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 t="s">
        <v>149</v>
      </c>
      <c r="IW25" s="60" t="s">
        <v>210</v>
      </c>
      <c r="IX25" s="60"/>
      <c r="IY25" s="60" t="s">
        <v>188</v>
      </c>
      <c r="IZ25" s="60"/>
      <c r="JA25" s="60"/>
      <c r="JB25" s="60"/>
      <c r="JC25" s="67">
        <v>6172160</v>
      </c>
      <c r="JD25" s="60"/>
      <c r="JE25" s="60">
        <v>1763359</v>
      </c>
      <c r="JF25" s="60" t="s">
        <v>188</v>
      </c>
      <c r="JG25" s="60"/>
      <c r="JH25" s="60"/>
      <c r="JI25" s="60"/>
      <c r="JJ25" s="60" t="s">
        <v>149</v>
      </c>
      <c r="JK25" s="60"/>
      <c r="JL25" s="60"/>
      <c r="JM25" s="60"/>
      <c r="JN25" s="60"/>
      <c r="JO25" s="67">
        <v>1195623</v>
      </c>
      <c r="JP25" s="60">
        <v>298164</v>
      </c>
      <c r="JQ25" s="60" t="s">
        <v>110</v>
      </c>
      <c r="JR25" s="60"/>
      <c r="JS25" s="60"/>
      <c r="JT25" s="60"/>
      <c r="JU25" s="60"/>
      <c r="JV25" s="60"/>
      <c r="JW25" s="60"/>
      <c r="JX25" s="60"/>
      <c r="JY25" s="60"/>
      <c r="JZ25" s="60"/>
      <c r="KA25" s="60">
        <v>7326901</v>
      </c>
      <c r="KB25" s="67">
        <v>155202585</v>
      </c>
      <c r="KC25" s="60"/>
      <c r="KD25" s="60"/>
      <c r="KE25" s="60"/>
    </row>
    <row r="26" spans="1:291" ht="17.25" customHeight="1">
      <c r="A26" s="108"/>
      <c r="B26" s="61" t="s">
        <v>95</v>
      </c>
      <c r="C26" s="65" t="s">
        <v>50</v>
      </c>
      <c r="D26" s="60" t="s">
        <v>200</v>
      </c>
      <c r="E26" s="60" t="s">
        <v>200</v>
      </c>
      <c r="F26" s="60" t="s">
        <v>200</v>
      </c>
      <c r="G26" s="60" t="s">
        <v>200</v>
      </c>
      <c r="H26" s="60" t="s">
        <v>148</v>
      </c>
      <c r="I26" s="60" t="s">
        <v>200</v>
      </c>
      <c r="J26" s="60" t="s">
        <v>200</v>
      </c>
      <c r="K26" s="60" t="s">
        <v>110</v>
      </c>
      <c r="L26" s="60" t="s">
        <v>200</v>
      </c>
      <c r="M26" s="60" t="s">
        <v>110</v>
      </c>
      <c r="N26" s="60" t="s">
        <v>110</v>
      </c>
      <c r="O26" s="60" t="s">
        <v>200</v>
      </c>
      <c r="P26" s="60" t="s">
        <v>200</v>
      </c>
      <c r="Q26" s="60" t="s">
        <v>200</v>
      </c>
      <c r="R26" s="60" t="s">
        <v>200</v>
      </c>
      <c r="S26" s="60" t="s">
        <v>200</v>
      </c>
      <c r="T26" s="60">
        <v>52281104</v>
      </c>
      <c r="U26" s="60" t="s">
        <v>110</v>
      </c>
      <c r="V26" s="60" t="s">
        <v>110</v>
      </c>
      <c r="W26" s="60" t="s">
        <v>110</v>
      </c>
      <c r="X26" s="60" t="s">
        <v>200</v>
      </c>
      <c r="Y26" s="60" t="s">
        <v>200</v>
      </c>
      <c r="Z26" s="60" t="s">
        <v>200</v>
      </c>
      <c r="AA26" s="60" t="s">
        <v>149</v>
      </c>
      <c r="AB26" s="60" t="s">
        <v>200</v>
      </c>
      <c r="AC26" s="60" t="s">
        <v>200</v>
      </c>
      <c r="AD26" s="60" t="s">
        <v>200</v>
      </c>
      <c r="AE26" s="60" t="s">
        <v>200</v>
      </c>
      <c r="AF26" s="60" t="s">
        <v>200</v>
      </c>
      <c r="AG26" s="60" t="s">
        <v>110</v>
      </c>
      <c r="AH26" s="60" t="s">
        <v>149</v>
      </c>
      <c r="AI26" s="60" t="s">
        <v>200</v>
      </c>
      <c r="AJ26" s="60">
        <v>237454859</v>
      </c>
      <c r="AK26" s="60" t="s">
        <v>200</v>
      </c>
      <c r="AL26" s="60" t="s">
        <v>200</v>
      </c>
      <c r="AM26" s="60" t="s">
        <v>200</v>
      </c>
      <c r="AN26" s="60" t="s">
        <v>128</v>
      </c>
      <c r="AO26" s="60" t="s">
        <v>200</v>
      </c>
      <c r="AP26" s="60" t="s">
        <v>200</v>
      </c>
      <c r="AQ26" s="60" t="s">
        <v>200</v>
      </c>
      <c r="AR26" s="60" t="s">
        <v>110</v>
      </c>
      <c r="AS26" s="60" t="s">
        <v>200</v>
      </c>
      <c r="AT26" s="60" t="s">
        <v>200</v>
      </c>
      <c r="AU26" s="60" t="s">
        <v>110</v>
      </c>
      <c r="AV26" s="60" t="s">
        <v>200</v>
      </c>
      <c r="AW26" s="60" t="s">
        <v>200</v>
      </c>
      <c r="AX26" s="60" t="s">
        <v>200</v>
      </c>
      <c r="AY26" s="60" t="s">
        <v>128</v>
      </c>
      <c r="AZ26" s="60" t="s">
        <v>200</v>
      </c>
      <c r="BA26" s="60" t="s">
        <v>200</v>
      </c>
      <c r="BB26" s="60">
        <v>501960118</v>
      </c>
      <c r="BC26" s="60" t="s">
        <v>200</v>
      </c>
      <c r="BD26" s="60" t="s">
        <v>128</v>
      </c>
      <c r="BE26" s="60" t="s">
        <v>148</v>
      </c>
      <c r="BF26" s="60" t="s">
        <v>200</v>
      </c>
      <c r="BG26" s="60" t="s">
        <v>110</v>
      </c>
      <c r="BH26" s="60" t="s">
        <v>200</v>
      </c>
      <c r="BI26" s="60">
        <v>21798123</v>
      </c>
      <c r="BJ26" s="60" t="s">
        <v>200</v>
      </c>
      <c r="BK26" s="60">
        <v>0</v>
      </c>
      <c r="BL26" s="60" t="s">
        <v>200</v>
      </c>
      <c r="BM26" s="60" t="s">
        <v>200</v>
      </c>
      <c r="BN26" s="60" t="s">
        <v>200</v>
      </c>
      <c r="BO26" s="60" t="s">
        <v>200</v>
      </c>
      <c r="BP26" s="60" t="s">
        <v>149</v>
      </c>
      <c r="BQ26" s="60" t="s">
        <v>110</v>
      </c>
      <c r="BR26" s="60" t="s">
        <v>128</v>
      </c>
      <c r="BS26" s="60" t="s">
        <v>200</v>
      </c>
      <c r="BT26" s="60" t="s">
        <v>200</v>
      </c>
      <c r="BU26" s="60" t="s">
        <v>148</v>
      </c>
      <c r="BV26" s="60" t="s">
        <v>200</v>
      </c>
      <c r="BW26" s="60" t="s">
        <v>200</v>
      </c>
      <c r="BX26" s="60" t="s">
        <v>200</v>
      </c>
      <c r="BY26" s="60" t="s">
        <v>200</v>
      </c>
      <c r="BZ26" s="60" t="s">
        <v>200</v>
      </c>
      <c r="CA26" s="60" t="s">
        <v>200</v>
      </c>
      <c r="CB26" s="60" t="s">
        <v>200</v>
      </c>
      <c r="CC26" s="60" t="s">
        <v>200</v>
      </c>
      <c r="CD26" s="60">
        <v>350892548</v>
      </c>
      <c r="CE26" s="60" t="s">
        <v>200</v>
      </c>
      <c r="CF26" s="60" t="s">
        <v>200</v>
      </c>
      <c r="CG26" s="60" t="s">
        <v>200</v>
      </c>
      <c r="CH26" s="60" t="s">
        <v>200</v>
      </c>
      <c r="CI26" s="60" t="s">
        <v>200</v>
      </c>
      <c r="CJ26" s="60" t="s">
        <v>148</v>
      </c>
      <c r="CK26" s="60" t="s">
        <v>200</v>
      </c>
      <c r="CL26" s="60" t="s">
        <v>200</v>
      </c>
      <c r="CM26" s="60" t="s">
        <v>200</v>
      </c>
      <c r="CN26" s="60" t="s">
        <v>200</v>
      </c>
      <c r="CO26" s="60" t="s">
        <v>200</v>
      </c>
      <c r="CP26" s="60" t="s">
        <v>200</v>
      </c>
      <c r="CQ26" s="60" t="s">
        <v>200</v>
      </c>
      <c r="CR26" s="60" t="s">
        <v>110</v>
      </c>
      <c r="CS26" s="60" t="s">
        <v>200</v>
      </c>
      <c r="CT26" s="60" t="s">
        <v>110</v>
      </c>
      <c r="CU26" s="60" t="s">
        <v>200</v>
      </c>
      <c r="CV26" s="60" t="s">
        <v>200</v>
      </c>
      <c r="CW26" s="60" t="s">
        <v>200</v>
      </c>
      <c r="CX26" s="60" t="s">
        <v>200</v>
      </c>
      <c r="CY26" s="60" t="s">
        <v>200</v>
      </c>
      <c r="CZ26" s="60" t="s">
        <v>110</v>
      </c>
      <c r="DA26" s="60" t="s">
        <v>200</v>
      </c>
      <c r="DB26" s="60" t="s">
        <v>149</v>
      </c>
      <c r="DC26" s="60" t="s">
        <v>149</v>
      </c>
      <c r="DD26" s="60" t="s">
        <v>200</v>
      </c>
      <c r="DE26" s="60" t="s">
        <v>200</v>
      </c>
      <c r="DF26" s="60" t="s">
        <v>200</v>
      </c>
      <c r="DG26" s="60" t="s">
        <v>200</v>
      </c>
      <c r="DH26" s="60" t="s">
        <v>200</v>
      </c>
      <c r="DI26" s="60" t="s">
        <v>200</v>
      </c>
      <c r="DJ26" s="60" t="s">
        <v>200</v>
      </c>
      <c r="DK26" s="60" t="s">
        <v>200</v>
      </c>
      <c r="DL26" s="60" t="s">
        <v>200</v>
      </c>
      <c r="DM26" s="60" t="s">
        <v>200</v>
      </c>
      <c r="DN26" s="60">
        <v>104225724</v>
      </c>
      <c r="DO26" s="60" t="s">
        <v>200</v>
      </c>
      <c r="DP26" s="60" t="s">
        <v>200</v>
      </c>
      <c r="DQ26" s="60" t="s">
        <v>200</v>
      </c>
      <c r="DR26" s="60" t="s">
        <v>200</v>
      </c>
      <c r="DS26" s="60" t="s">
        <v>200</v>
      </c>
      <c r="DT26" s="60" t="s">
        <v>200</v>
      </c>
      <c r="DU26" s="60" t="s">
        <v>200</v>
      </c>
      <c r="DV26" s="60" t="s">
        <v>200</v>
      </c>
      <c r="DW26" s="60" t="s">
        <v>200</v>
      </c>
      <c r="DX26" s="60">
        <v>13559815</v>
      </c>
      <c r="DY26" s="60" t="s">
        <v>200</v>
      </c>
      <c r="DZ26" s="60">
        <v>0</v>
      </c>
      <c r="EA26" s="60" t="s">
        <v>200</v>
      </c>
      <c r="EB26" s="60" t="s">
        <v>200</v>
      </c>
      <c r="EC26" s="60" t="s">
        <v>200</v>
      </c>
      <c r="ED26" s="60" t="s">
        <v>200</v>
      </c>
      <c r="EE26" s="60" t="s">
        <v>200</v>
      </c>
      <c r="EF26" s="60" t="s">
        <v>200</v>
      </c>
      <c r="EG26" s="60" t="s">
        <v>200</v>
      </c>
      <c r="EH26" s="60" t="s">
        <v>200</v>
      </c>
      <c r="EI26" s="60" t="s">
        <v>200</v>
      </c>
      <c r="EJ26" s="60" t="s">
        <v>200</v>
      </c>
      <c r="EK26" s="60" t="s">
        <v>200</v>
      </c>
      <c r="EL26" s="60" t="s">
        <v>200</v>
      </c>
      <c r="EM26" s="60" t="s">
        <v>200</v>
      </c>
      <c r="EN26" s="60" t="s">
        <v>200</v>
      </c>
      <c r="EO26" s="60" t="s">
        <v>200</v>
      </c>
      <c r="EP26" s="60" t="s">
        <v>200</v>
      </c>
      <c r="EQ26" s="60" t="s">
        <v>200</v>
      </c>
      <c r="ER26" s="60" t="s">
        <v>200</v>
      </c>
      <c r="ES26" s="60" t="s">
        <v>200</v>
      </c>
      <c r="ET26" s="60" t="s">
        <v>200</v>
      </c>
      <c r="EU26" s="60" t="s">
        <v>200</v>
      </c>
      <c r="EV26" s="60" t="s">
        <v>200</v>
      </c>
      <c r="EW26" s="60" t="s">
        <v>200</v>
      </c>
      <c r="EX26" s="60" t="s">
        <v>200</v>
      </c>
      <c r="EY26" s="60" t="s">
        <v>200</v>
      </c>
      <c r="EZ26" s="60" t="s">
        <v>200</v>
      </c>
      <c r="FA26" s="60" t="s">
        <v>200</v>
      </c>
      <c r="FB26" s="60" t="s">
        <v>148</v>
      </c>
      <c r="FC26" s="60" t="s">
        <v>200</v>
      </c>
      <c r="FD26" s="60" t="s">
        <v>200</v>
      </c>
      <c r="FE26" s="60" t="s">
        <v>200</v>
      </c>
      <c r="FF26" s="60">
        <v>862083</v>
      </c>
      <c r="FG26" s="60" t="s">
        <v>200</v>
      </c>
      <c r="FH26" s="60" t="s">
        <v>110</v>
      </c>
      <c r="FI26" s="60" t="s">
        <v>200</v>
      </c>
      <c r="FJ26" s="60" t="s">
        <v>110</v>
      </c>
      <c r="FK26" s="60" t="s">
        <v>200</v>
      </c>
      <c r="FL26" s="60" t="s">
        <v>200</v>
      </c>
      <c r="FM26" s="60" t="s">
        <v>148</v>
      </c>
      <c r="FN26" s="60" t="s">
        <v>200</v>
      </c>
      <c r="FO26" s="60" t="s">
        <v>200</v>
      </c>
      <c r="FP26" s="60" t="s">
        <v>110</v>
      </c>
      <c r="FQ26" s="60" t="s">
        <v>149</v>
      </c>
      <c r="FR26" s="60" t="s">
        <v>149</v>
      </c>
      <c r="FS26" s="60" t="s">
        <v>200</v>
      </c>
      <c r="FT26" s="60" t="s">
        <v>148</v>
      </c>
      <c r="FU26" s="60" t="s">
        <v>200</v>
      </c>
      <c r="FV26" s="60" t="s">
        <v>200</v>
      </c>
      <c r="FW26" s="60" t="s">
        <v>200</v>
      </c>
      <c r="FX26" s="60" t="s">
        <v>149</v>
      </c>
      <c r="FY26" s="60" t="s">
        <v>149</v>
      </c>
      <c r="FZ26" s="60" t="s">
        <v>200</v>
      </c>
      <c r="GA26" s="60" t="s">
        <v>128</v>
      </c>
      <c r="GB26" s="60" t="s">
        <v>149</v>
      </c>
      <c r="GC26" s="60" t="s">
        <v>149</v>
      </c>
      <c r="GD26" s="60" t="s">
        <v>200</v>
      </c>
      <c r="GE26" s="60" t="s">
        <v>110</v>
      </c>
      <c r="GF26" s="60" t="s">
        <v>110</v>
      </c>
      <c r="GG26" s="60" t="s">
        <v>200</v>
      </c>
      <c r="GH26" s="60" t="s">
        <v>200</v>
      </c>
      <c r="GI26" s="60" t="s">
        <v>110</v>
      </c>
      <c r="GJ26" s="60" t="s">
        <v>200</v>
      </c>
      <c r="GK26" s="60" t="s">
        <v>110</v>
      </c>
      <c r="GL26" s="60" t="s">
        <v>200</v>
      </c>
      <c r="GM26" s="60" t="s">
        <v>110</v>
      </c>
      <c r="GN26" s="60" t="s">
        <v>200</v>
      </c>
      <c r="GO26" s="60" t="s">
        <v>200</v>
      </c>
      <c r="GP26" s="60" t="s">
        <v>110</v>
      </c>
      <c r="GQ26" s="60" t="s">
        <v>200</v>
      </c>
      <c r="GR26" s="60" t="s">
        <v>200</v>
      </c>
      <c r="GS26" s="60" t="s">
        <v>200</v>
      </c>
      <c r="GT26" s="60" t="s">
        <v>200</v>
      </c>
      <c r="GU26" s="60" t="s">
        <v>200</v>
      </c>
      <c r="GV26" s="60" t="s">
        <v>200</v>
      </c>
      <c r="GW26" s="60" t="s">
        <v>200</v>
      </c>
      <c r="GX26" s="60" t="s">
        <v>200</v>
      </c>
      <c r="GY26" s="60" t="s">
        <v>200</v>
      </c>
      <c r="GZ26" s="60" t="s">
        <v>200</v>
      </c>
      <c r="HA26" s="60" t="s">
        <v>200</v>
      </c>
      <c r="HB26" s="60" t="s">
        <v>200</v>
      </c>
      <c r="HC26" s="60" t="s">
        <v>200</v>
      </c>
      <c r="HD26" s="60" t="s">
        <v>200</v>
      </c>
      <c r="HE26" s="60" t="s">
        <v>200</v>
      </c>
      <c r="HF26" s="60" t="s">
        <v>200</v>
      </c>
      <c r="HG26" s="60" t="s">
        <v>200</v>
      </c>
      <c r="HH26" s="60" t="s">
        <v>200</v>
      </c>
      <c r="HI26" s="60" t="s">
        <v>148</v>
      </c>
      <c r="HJ26" s="60" t="s">
        <v>200</v>
      </c>
      <c r="HK26" s="60" t="s">
        <v>200</v>
      </c>
      <c r="HL26" s="60" t="s">
        <v>200</v>
      </c>
      <c r="HM26" s="60" t="s">
        <v>200</v>
      </c>
      <c r="HN26" s="60" t="s">
        <v>200</v>
      </c>
      <c r="HO26" s="60" t="s">
        <v>200</v>
      </c>
      <c r="HP26" s="60" t="s">
        <v>200</v>
      </c>
      <c r="HQ26" s="60" t="s">
        <v>200</v>
      </c>
      <c r="HR26" s="60"/>
      <c r="HS26" s="60"/>
      <c r="HT26" s="60" t="s">
        <v>200</v>
      </c>
      <c r="HU26" s="60"/>
      <c r="HV26" s="60"/>
      <c r="HW26" s="60"/>
      <c r="HX26" s="60" t="s">
        <v>110</v>
      </c>
      <c r="HY26" s="60"/>
      <c r="HZ26" s="60" t="s">
        <v>188</v>
      </c>
      <c r="IA26" s="60"/>
      <c r="IB26" s="60" t="s">
        <v>200</v>
      </c>
      <c r="IC26" s="60"/>
      <c r="ID26" s="60"/>
      <c r="IE26" s="60"/>
      <c r="IF26" s="60" t="s">
        <v>110</v>
      </c>
      <c r="IG26" s="60"/>
      <c r="IH26" s="67">
        <v>2583150</v>
      </c>
      <c r="II26" s="60"/>
      <c r="IJ26" s="60" t="s">
        <v>200</v>
      </c>
      <c r="IK26" s="60" t="s">
        <v>200</v>
      </c>
      <c r="IL26" s="60" t="s">
        <v>200</v>
      </c>
      <c r="IM26" s="60" t="s">
        <v>200</v>
      </c>
      <c r="IN26" s="60"/>
      <c r="IO26" s="60"/>
      <c r="IP26" s="60"/>
      <c r="IQ26" s="60"/>
      <c r="IR26" s="60"/>
      <c r="IS26" s="60"/>
      <c r="IT26" s="60"/>
      <c r="IU26" s="60"/>
      <c r="IV26" s="60" t="s">
        <v>149</v>
      </c>
      <c r="IW26" s="60" t="s">
        <v>210</v>
      </c>
      <c r="IX26" s="60"/>
      <c r="IY26" s="60" t="s">
        <v>188</v>
      </c>
      <c r="IZ26" s="60" t="s">
        <v>200</v>
      </c>
      <c r="JA26" s="60" t="s">
        <v>200</v>
      </c>
      <c r="JB26" s="60"/>
      <c r="JC26" s="60" t="s">
        <v>200</v>
      </c>
      <c r="JD26" s="60"/>
      <c r="JE26" s="60" t="s">
        <v>200</v>
      </c>
      <c r="JF26" s="60" t="s">
        <v>188</v>
      </c>
      <c r="JG26" s="60"/>
      <c r="JH26" s="60"/>
      <c r="JI26" s="60"/>
      <c r="JJ26" s="60" t="s">
        <v>149</v>
      </c>
      <c r="JK26" s="60"/>
      <c r="JL26" s="60"/>
      <c r="JM26" s="60"/>
      <c r="JN26" s="60"/>
      <c r="JO26" s="67">
        <v>1195623</v>
      </c>
      <c r="JP26" s="60">
        <v>298164</v>
      </c>
      <c r="JQ26" s="60" t="s">
        <v>110</v>
      </c>
      <c r="JR26" s="60"/>
      <c r="JS26" s="60"/>
      <c r="JT26" s="60"/>
      <c r="JU26" s="60"/>
      <c r="JV26" s="60"/>
      <c r="JW26" s="60"/>
      <c r="JX26" s="60"/>
      <c r="JY26" s="60"/>
      <c r="JZ26" s="60"/>
      <c r="KA26" s="60">
        <v>7326901</v>
      </c>
      <c r="KB26" s="60" t="s">
        <v>200</v>
      </c>
      <c r="KC26" s="60"/>
      <c r="KD26" s="60"/>
      <c r="KE26" s="60"/>
    </row>
    <row r="27" spans="1:291" ht="17.25" customHeight="1">
      <c r="A27" s="108"/>
      <c r="B27" s="61" t="s">
        <v>96</v>
      </c>
      <c r="C27" s="65" t="s">
        <v>51</v>
      </c>
      <c r="D27" s="60" t="s">
        <v>200</v>
      </c>
      <c r="E27" s="60" t="s">
        <v>200</v>
      </c>
      <c r="F27" s="60" t="s">
        <v>200</v>
      </c>
      <c r="G27" s="60" t="s">
        <v>200</v>
      </c>
      <c r="H27" s="60" t="s">
        <v>148</v>
      </c>
      <c r="I27" s="60" t="s">
        <v>200</v>
      </c>
      <c r="J27" s="60" t="s">
        <v>200</v>
      </c>
      <c r="K27" s="60" t="s">
        <v>110</v>
      </c>
      <c r="L27" s="60" t="s">
        <v>200</v>
      </c>
      <c r="M27" s="60" t="s">
        <v>110</v>
      </c>
      <c r="N27" s="60" t="s">
        <v>110</v>
      </c>
      <c r="O27" s="60" t="s">
        <v>200</v>
      </c>
      <c r="P27" s="60" t="s">
        <v>200</v>
      </c>
      <c r="Q27" s="60" t="s">
        <v>200</v>
      </c>
      <c r="R27" s="60" t="s">
        <v>200</v>
      </c>
      <c r="S27" s="60" t="s">
        <v>200</v>
      </c>
      <c r="T27" s="60" t="s">
        <v>200</v>
      </c>
      <c r="U27" s="60" t="s">
        <v>110</v>
      </c>
      <c r="V27" s="60" t="s">
        <v>110</v>
      </c>
      <c r="W27" s="60" t="s">
        <v>110</v>
      </c>
      <c r="X27" s="60" t="s">
        <v>200</v>
      </c>
      <c r="Y27" s="60" t="s">
        <v>200</v>
      </c>
      <c r="Z27" s="60" t="s">
        <v>200</v>
      </c>
      <c r="AA27" s="60" t="s">
        <v>149</v>
      </c>
      <c r="AB27" s="60" t="s">
        <v>200</v>
      </c>
      <c r="AC27" s="60" t="s">
        <v>200</v>
      </c>
      <c r="AD27" s="60" t="s">
        <v>200</v>
      </c>
      <c r="AE27" s="60" t="s">
        <v>200</v>
      </c>
      <c r="AF27" s="60" t="s">
        <v>200</v>
      </c>
      <c r="AG27" s="60" t="s">
        <v>110</v>
      </c>
      <c r="AH27" s="60" t="s">
        <v>149</v>
      </c>
      <c r="AI27" s="60" t="s">
        <v>200</v>
      </c>
      <c r="AJ27" s="60">
        <v>0</v>
      </c>
      <c r="AK27" s="60" t="s">
        <v>200</v>
      </c>
      <c r="AL27" s="60" t="s">
        <v>200</v>
      </c>
      <c r="AM27" s="60" t="s">
        <v>200</v>
      </c>
      <c r="AN27" s="60" t="s">
        <v>128</v>
      </c>
      <c r="AO27" s="60" t="s">
        <v>200</v>
      </c>
      <c r="AP27" s="60" t="s">
        <v>200</v>
      </c>
      <c r="AQ27" s="60" t="s">
        <v>200</v>
      </c>
      <c r="AR27" s="60" t="s">
        <v>110</v>
      </c>
      <c r="AS27" s="60" t="s">
        <v>200</v>
      </c>
      <c r="AT27" s="60" t="s">
        <v>200</v>
      </c>
      <c r="AU27" s="60" t="s">
        <v>110</v>
      </c>
      <c r="AV27" s="60" t="s">
        <v>200</v>
      </c>
      <c r="AW27" s="60" t="s">
        <v>200</v>
      </c>
      <c r="AX27" s="60" t="s">
        <v>200</v>
      </c>
      <c r="AY27" s="60" t="s">
        <v>128</v>
      </c>
      <c r="AZ27" s="60" t="s">
        <v>200</v>
      </c>
      <c r="BA27" s="60" t="s">
        <v>200</v>
      </c>
      <c r="BB27" s="60" t="s">
        <v>200</v>
      </c>
      <c r="BC27" s="60" t="s">
        <v>200</v>
      </c>
      <c r="BD27" s="60" t="s">
        <v>128</v>
      </c>
      <c r="BE27" s="60" t="s">
        <v>148</v>
      </c>
      <c r="BF27" s="60" t="s">
        <v>200</v>
      </c>
      <c r="BG27" s="60" t="s">
        <v>110</v>
      </c>
      <c r="BH27" s="60">
        <v>285571685</v>
      </c>
      <c r="BI27" s="60" t="s">
        <v>200</v>
      </c>
      <c r="BJ27" s="60" t="s">
        <v>200</v>
      </c>
      <c r="BK27" s="60">
        <v>27303392</v>
      </c>
      <c r="BL27" s="60" t="s">
        <v>200</v>
      </c>
      <c r="BM27" s="60" t="s">
        <v>200</v>
      </c>
      <c r="BN27" s="60" t="s">
        <v>200</v>
      </c>
      <c r="BO27" s="60" t="s">
        <v>200</v>
      </c>
      <c r="BP27" s="60" t="s">
        <v>149</v>
      </c>
      <c r="BQ27" s="60" t="s">
        <v>110</v>
      </c>
      <c r="BR27" s="60" t="s">
        <v>128</v>
      </c>
      <c r="BS27" s="60" t="s">
        <v>200</v>
      </c>
      <c r="BT27" s="60" t="s">
        <v>200</v>
      </c>
      <c r="BU27" s="60" t="s">
        <v>148</v>
      </c>
      <c r="BV27" s="60" t="s">
        <v>200</v>
      </c>
      <c r="BW27" s="60" t="s">
        <v>200</v>
      </c>
      <c r="BX27" s="60" t="s">
        <v>200</v>
      </c>
      <c r="BY27" s="60" t="s">
        <v>200</v>
      </c>
      <c r="BZ27" s="60" t="s">
        <v>200</v>
      </c>
      <c r="CA27" s="60" t="s">
        <v>200</v>
      </c>
      <c r="CB27" s="60" t="s">
        <v>200</v>
      </c>
      <c r="CC27" s="60" t="s">
        <v>200</v>
      </c>
      <c r="CD27" s="60" t="s">
        <v>200</v>
      </c>
      <c r="CE27" s="60" t="s">
        <v>200</v>
      </c>
      <c r="CF27" s="60" t="s">
        <v>200</v>
      </c>
      <c r="CG27" s="60" t="s">
        <v>200</v>
      </c>
      <c r="CH27" s="60" t="s">
        <v>200</v>
      </c>
      <c r="CI27" s="60" t="s">
        <v>200</v>
      </c>
      <c r="CJ27" s="60" t="s">
        <v>148</v>
      </c>
      <c r="CK27" s="60" t="s">
        <v>200</v>
      </c>
      <c r="CL27" s="60" t="s">
        <v>200</v>
      </c>
      <c r="CM27" s="60" t="s">
        <v>200</v>
      </c>
      <c r="CN27" s="60" t="s">
        <v>200</v>
      </c>
      <c r="CO27" s="60" t="s">
        <v>200</v>
      </c>
      <c r="CP27" s="60" t="s">
        <v>200</v>
      </c>
      <c r="CQ27" s="60" t="s">
        <v>200</v>
      </c>
      <c r="CR27" s="60" t="s">
        <v>110</v>
      </c>
      <c r="CS27" s="60" t="s">
        <v>200</v>
      </c>
      <c r="CT27" s="60" t="s">
        <v>110</v>
      </c>
      <c r="CU27" s="60" t="s">
        <v>200</v>
      </c>
      <c r="CV27" s="60" t="s">
        <v>200</v>
      </c>
      <c r="CW27" s="60" t="s">
        <v>200</v>
      </c>
      <c r="CX27" s="60" t="s">
        <v>200</v>
      </c>
      <c r="CY27" s="60" t="s">
        <v>200</v>
      </c>
      <c r="CZ27" s="60" t="s">
        <v>110</v>
      </c>
      <c r="DA27" s="60" t="s">
        <v>200</v>
      </c>
      <c r="DB27" s="60" t="s">
        <v>149</v>
      </c>
      <c r="DC27" s="60" t="s">
        <v>149</v>
      </c>
      <c r="DD27" s="60" t="s">
        <v>200</v>
      </c>
      <c r="DE27" s="60" t="s">
        <v>200</v>
      </c>
      <c r="DF27" s="60" t="s">
        <v>200</v>
      </c>
      <c r="DG27" s="60" t="s">
        <v>200</v>
      </c>
      <c r="DH27" s="60" t="s">
        <v>200</v>
      </c>
      <c r="DI27" s="60" t="s">
        <v>200</v>
      </c>
      <c r="DJ27" s="60" t="s">
        <v>200</v>
      </c>
      <c r="DK27" s="60" t="s">
        <v>200</v>
      </c>
      <c r="DL27" s="60" t="s">
        <v>200</v>
      </c>
      <c r="DM27" s="60" t="s">
        <v>200</v>
      </c>
      <c r="DN27" s="60" t="s">
        <v>200</v>
      </c>
      <c r="DO27" s="60" t="s">
        <v>200</v>
      </c>
      <c r="DP27" s="60" t="s">
        <v>200</v>
      </c>
      <c r="DQ27" s="60" t="s">
        <v>200</v>
      </c>
      <c r="DR27" s="60" t="s">
        <v>200</v>
      </c>
      <c r="DS27" s="60" t="s">
        <v>200</v>
      </c>
      <c r="DT27" s="60" t="s">
        <v>200</v>
      </c>
      <c r="DU27" s="60" t="s">
        <v>200</v>
      </c>
      <c r="DV27" s="60" t="s">
        <v>200</v>
      </c>
      <c r="DW27" s="60" t="s">
        <v>200</v>
      </c>
      <c r="DX27" s="60" t="s">
        <v>200</v>
      </c>
      <c r="DY27" s="60" t="s">
        <v>200</v>
      </c>
      <c r="DZ27" s="60" t="s">
        <v>200</v>
      </c>
      <c r="EA27" s="60" t="s">
        <v>200</v>
      </c>
      <c r="EB27" s="60" t="s">
        <v>200</v>
      </c>
      <c r="EC27" s="60" t="s">
        <v>200</v>
      </c>
      <c r="ED27" s="60" t="s">
        <v>200</v>
      </c>
      <c r="EE27" s="60" t="s">
        <v>200</v>
      </c>
      <c r="EF27" s="60" t="s">
        <v>200</v>
      </c>
      <c r="EG27" s="60" t="s">
        <v>200</v>
      </c>
      <c r="EH27" s="60" t="s">
        <v>200</v>
      </c>
      <c r="EI27" s="60" t="s">
        <v>200</v>
      </c>
      <c r="EJ27" s="60" t="s">
        <v>200</v>
      </c>
      <c r="EK27" s="60" t="s">
        <v>200</v>
      </c>
      <c r="EL27" s="60" t="s">
        <v>200</v>
      </c>
      <c r="EM27" s="60" t="s">
        <v>200</v>
      </c>
      <c r="EN27" s="60" t="s">
        <v>200</v>
      </c>
      <c r="EO27" s="60" t="s">
        <v>200</v>
      </c>
      <c r="EP27" s="60" t="s">
        <v>200</v>
      </c>
      <c r="EQ27" s="60" t="s">
        <v>200</v>
      </c>
      <c r="ER27" s="60" t="s">
        <v>200</v>
      </c>
      <c r="ES27" s="60" t="s">
        <v>200</v>
      </c>
      <c r="ET27" s="60">
        <v>39410533</v>
      </c>
      <c r="EU27" s="60" t="s">
        <v>200</v>
      </c>
      <c r="EV27" s="60" t="s">
        <v>200</v>
      </c>
      <c r="EW27" s="60">
        <v>40271752</v>
      </c>
      <c r="EX27" s="60" t="s">
        <v>200</v>
      </c>
      <c r="EY27" s="60" t="s">
        <v>200</v>
      </c>
      <c r="EZ27" s="60" t="s">
        <v>200</v>
      </c>
      <c r="FA27" s="60" t="s">
        <v>200</v>
      </c>
      <c r="FB27" s="60" t="s">
        <v>148</v>
      </c>
      <c r="FC27" s="60" t="s">
        <v>200</v>
      </c>
      <c r="FD27" s="60" t="s">
        <v>200</v>
      </c>
      <c r="FE27" s="60" t="s">
        <v>200</v>
      </c>
      <c r="FF27" s="60" t="s">
        <v>200</v>
      </c>
      <c r="FG27" s="60" t="s">
        <v>200</v>
      </c>
      <c r="FH27" s="60" t="s">
        <v>110</v>
      </c>
      <c r="FI27" s="60" t="s">
        <v>200</v>
      </c>
      <c r="FJ27" s="60" t="s">
        <v>110</v>
      </c>
      <c r="FK27" s="60" t="s">
        <v>200</v>
      </c>
      <c r="FL27" s="60" t="s">
        <v>200</v>
      </c>
      <c r="FM27" s="60" t="s">
        <v>148</v>
      </c>
      <c r="FN27" s="60" t="s">
        <v>200</v>
      </c>
      <c r="FO27" s="60" t="s">
        <v>200</v>
      </c>
      <c r="FP27" s="60" t="s">
        <v>110</v>
      </c>
      <c r="FQ27" s="60" t="s">
        <v>149</v>
      </c>
      <c r="FR27" s="60" t="s">
        <v>149</v>
      </c>
      <c r="FS27" s="60" t="s">
        <v>200</v>
      </c>
      <c r="FT27" s="60" t="s">
        <v>148</v>
      </c>
      <c r="FU27" s="60" t="s">
        <v>200</v>
      </c>
      <c r="FV27" s="60" t="s">
        <v>200</v>
      </c>
      <c r="FW27" s="60" t="s">
        <v>200</v>
      </c>
      <c r="FX27" s="60" t="s">
        <v>149</v>
      </c>
      <c r="FY27" s="60" t="s">
        <v>149</v>
      </c>
      <c r="FZ27" s="60" t="s">
        <v>200</v>
      </c>
      <c r="GA27" s="60" t="s">
        <v>128</v>
      </c>
      <c r="GB27" s="60" t="s">
        <v>149</v>
      </c>
      <c r="GC27" s="60" t="s">
        <v>149</v>
      </c>
      <c r="GD27" s="60" t="s">
        <v>200</v>
      </c>
      <c r="GE27" s="60" t="s">
        <v>110</v>
      </c>
      <c r="GF27" s="60" t="s">
        <v>110</v>
      </c>
      <c r="GG27" s="60" t="s">
        <v>200</v>
      </c>
      <c r="GH27" s="60" t="s">
        <v>200</v>
      </c>
      <c r="GI27" s="60" t="s">
        <v>110</v>
      </c>
      <c r="GJ27" s="60" t="s">
        <v>200</v>
      </c>
      <c r="GK27" s="60" t="s">
        <v>110</v>
      </c>
      <c r="GL27" s="60" t="s">
        <v>200</v>
      </c>
      <c r="GM27" s="60" t="s">
        <v>110</v>
      </c>
      <c r="GN27" s="60" t="s">
        <v>200</v>
      </c>
      <c r="GO27" s="60" t="s">
        <v>200</v>
      </c>
      <c r="GP27" s="60" t="s">
        <v>110</v>
      </c>
      <c r="GQ27" s="60" t="s">
        <v>200</v>
      </c>
      <c r="GR27" s="60" t="s">
        <v>200</v>
      </c>
      <c r="GS27" s="60" t="s">
        <v>200</v>
      </c>
      <c r="GT27" s="60" t="s">
        <v>200</v>
      </c>
      <c r="GU27" s="60" t="s">
        <v>200</v>
      </c>
      <c r="GV27" s="60" t="s">
        <v>200</v>
      </c>
      <c r="GW27" s="60" t="s">
        <v>200</v>
      </c>
      <c r="GX27" s="60" t="s">
        <v>200</v>
      </c>
      <c r="GY27" s="60" t="s">
        <v>200</v>
      </c>
      <c r="GZ27" s="60" t="s">
        <v>200</v>
      </c>
      <c r="HA27" s="60" t="s">
        <v>200</v>
      </c>
      <c r="HB27" s="60" t="s">
        <v>200</v>
      </c>
      <c r="HC27" s="60" t="s">
        <v>200</v>
      </c>
      <c r="HD27" s="60" t="s">
        <v>200</v>
      </c>
      <c r="HE27" s="60" t="s">
        <v>200</v>
      </c>
      <c r="HF27" s="60" t="s">
        <v>200</v>
      </c>
      <c r="HG27" s="60" t="s">
        <v>200</v>
      </c>
      <c r="HH27" s="60" t="s">
        <v>200</v>
      </c>
      <c r="HI27" s="60" t="s">
        <v>148</v>
      </c>
      <c r="HJ27" s="60" t="s">
        <v>200</v>
      </c>
      <c r="HK27" s="60" t="s">
        <v>200</v>
      </c>
      <c r="HL27" s="60" t="s">
        <v>200</v>
      </c>
      <c r="HM27" s="60" t="s">
        <v>200</v>
      </c>
      <c r="HN27" s="60" t="s">
        <v>200</v>
      </c>
      <c r="HO27" s="60" t="s">
        <v>200</v>
      </c>
      <c r="HP27" s="60" t="s">
        <v>200</v>
      </c>
      <c r="HQ27" s="60" t="s">
        <v>200</v>
      </c>
      <c r="HR27" s="60"/>
      <c r="HS27" s="60"/>
      <c r="HT27" s="60" t="s">
        <v>200</v>
      </c>
      <c r="HU27" s="60"/>
      <c r="HV27" s="60"/>
      <c r="HW27" s="60"/>
      <c r="HX27" s="60" t="s">
        <v>110</v>
      </c>
      <c r="HY27" s="60"/>
      <c r="HZ27" s="60" t="s">
        <v>188</v>
      </c>
      <c r="IA27" s="60"/>
      <c r="IB27" s="60" t="s">
        <v>200</v>
      </c>
      <c r="IC27" s="60"/>
      <c r="ID27" s="60"/>
      <c r="IE27" s="60"/>
      <c r="IF27" s="60" t="s">
        <v>110</v>
      </c>
      <c r="IG27" s="60" t="s">
        <v>200</v>
      </c>
      <c r="IH27" s="60" t="s">
        <v>200</v>
      </c>
      <c r="II27" s="60"/>
      <c r="IJ27" s="60" t="s">
        <v>200</v>
      </c>
      <c r="IK27" s="60" t="s">
        <v>200</v>
      </c>
      <c r="IL27" s="60" t="s">
        <v>200</v>
      </c>
      <c r="IM27" s="60" t="s">
        <v>200</v>
      </c>
      <c r="IN27" s="60"/>
      <c r="IO27" s="60"/>
      <c r="IP27" s="60"/>
      <c r="IQ27" s="60"/>
      <c r="IR27" s="60"/>
      <c r="IS27" s="60" t="s">
        <v>200</v>
      </c>
      <c r="IT27" s="60"/>
      <c r="IU27" s="60" t="s">
        <v>200</v>
      </c>
      <c r="IV27" s="60" t="s">
        <v>149</v>
      </c>
      <c r="IW27" s="60" t="s">
        <v>210</v>
      </c>
      <c r="IX27" s="60"/>
      <c r="IY27" s="60" t="s">
        <v>188</v>
      </c>
      <c r="IZ27" s="60" t="s">
        <v>200</v>
      </c>
      <c r="JA27" s="60" t="s">
        <v>200</v>
      </c>
      <c r="JB27" s="60"/>
      <c r="JC27" s="60" t="s">
        <v>200</v>
      </c>
      <c r="JD27" s="60"/>
      <c r="JE27" s="60" t="s">
        <v>200</v>
      </c>
      <c r="JF27" s="60" t="s">
        <v>188</v>
      </c>
      <c r="JG27" s="60"/>
      <c r="JH27" s="60"/>
      <c r="JI27" s="60" t="s">
        <v>200</v>
      </c>
      <c r="JJ27" s="60" t="s">
        <v>149</v>
      </c>
      <c r="JK27" s="60"/>
      <c r="JL27" s="60"/>
      <c r="JM27" s="60"/>
      <c r="JN27" s="60"/>
      <c r="JO27" s="60" t="s">
        <v>200</v>
      </c>
      <c r="JP27" s="60" t="s">
        <v>200</v>
      </c>
      <c r="JQ27" s="60" t="s">
        <v>110</v>
      </c>
      <c r="JR27" s="60"/>
      <c r="JS27" s="60"/>
      <c r="JT27" s="60"/>
      <c r="JU27" s="60" t="s">
        <v>200</v>
      </c>
      <c r="JV27" s="60"/>
      <c r="JW27" s="60"/>
      <c r="JX27" s="60"/>
      <c r="JY27" s="60"/>
      <c r="JZ27" s="60"/>
      <c r="KA27" s="60" t="s">
        <v>200</v>
      </c>
      <c r="KB27" s="67">
        <v>155202585</v>
      </c>
      <c r="KC27" s="60"/>
      <c r="KD27" s="60"/>
      <c r="KE27" s="60"/>
    </row>
    <row r="28" spans="1:291" ht="17.25" customHeight="1">
      <c r="A28" s="108"/>
      <c r="B28" s="61" t="s">
        <v>97</v>
      </c>
      <c r="C28" s="65" t="s">
        <v>98</v>
      </c>
      <c r="D28" s="60" t="s">
        <v>200</v>
      </c>
      <c r="E28" s="60" t="s">
        <v>200</v>
      </c>
      <c r="F28" s="60" t="s">
        <v>200</v>
      </c>
      <c r="G28" s="60" t="s">
        <v>200</v>
      </c>
      <c r="H28" s="60" t="s">
        <v>148</v>
      </c>
      <c r="I28" s="60" t="s">
        <v>200</v>
      </c>
      <c r="J28" s="60" t="s">
        <v>200</v>
      </c>
      <c r="K28" s="60" t="s">
        <v>110</v>
      </c>
      <c r="L28" s="60" t="s">
        <v>200</v>
      </c>
      <c r="M28" s="60" t="s">
        <v>110</v>
      </c>
      <c r="N28" s="60" t="s">
        <v>110</v>
      </c>
      <c r="O28" s="60" t="s">
        <v>200</v>
      </c>
      <c r="P28" s="60" t="s">
        <v>200</v>
      </c>
      <c r="Q28" s="60" t="s">
        <v>200</v>
      </c>
      <c r="R28" s="60" t="s">
        <v>200</v>
      </c>
      <c r="S28" s="60" t="s">
        <v>200</v>
      </c>
      <c r="T28" s="60" t="s">
        <v>200</v>
      </c>
      <c r="U28" s="60" t="s">
        <v>110</v>
      </c>
      <c r="V28" s="60" t="s">
        <v>110</v>
      </c>
      <c r="W28" s="60" t="s">
        <v>110</v>
      </c>
      <c r="X28" s="60" t="s">
        <v>200</v>
      </c>
      <c r="Y28" s="60" t="s">
        <v>200</v>
      </c>
      <c r="Z28" s="60" t="s">
        <v>200</v>
      </c>
      <c r="AA28" s="60" t="s">
        <v>149</v>
      </c>
      <c r="AB28" s="60" t="s">
        <v>200</v>
      </c>
      <c r="AC28" s="60" t="s">
        <v>200</v>
      </c>
      <c r="AD28" s="60" t="s">
        <v>200</v>
      </c>
      <c r="AE28" s="60" t="s">
        <v>200</v>
      </c>
      <c r="AF28" s="60" t="s">
        <v>200</v>
      </c>
      <c r="AG28" s="60" t="s">
        <v>110</v>
      </c>
      <c r="AH28" s="60" t="s">
        <v>149</v>
      </c>
      <c r="AI28" s="60" t="s">
        <v>200</v>
      </c>
      <c r="AJ28" s="60" t="s">
        <v>200</v>
      </c>
      <c r="AK28" s="60" t="s">
        <v>200</v>
      </c>
      <c r="AL28" s="60" t="s">
        <v>200</v>
      </c>
      <c r="AM28" s="60" t="s">
        <v>200</v>
      </c>
      <c r="AN28" s="60" t="s">
        <v>128</v>
      </c>
      <c r="AO28" s="60" t="s">
        <v>200</v>
      </c>
      <c r="AP28" s="60" t="s">
        <v>200</v>
      </c>
      <c r="AQ28" s="60" t="s">
        <v>200</v>
      </c>
      <c r="AR28" s="60" t="s">
        <v>110</v>
      </c>
      <c r="AS28" s="60" t="s">
        <v>200</v>
      </c>
      <c r="AT28" s="60" t="s">
        <v>200</v>
      </c>
      <c r="AU28" s="60" t="s">
        <v>110</v>
      </c>
      <c r="AV28" s="60" t="s">
        <v>200</v>
      </c>
      <c r="AW28" s="60" t="s">
        <v>200</v>
      </c>
      <c r="AX28" s="60" t="s">
        <v>200</v>
      </c>
      <c r="AY28" s="60" t="s">
        <v>128</v>
      </c>
      <c r="AZ28" s="60" t="s">
        <v>200</v>
      </c>
      <c r="BA28" s="60" t="s">
        <v>200</v>
      </c>
      <c r="BB28" s="60" t="s">
        <v>200</v>
      </c>
      <c r="BC28" s="60" t="s">
        <v>200</v>
      </c>
      <c r="BD28" s="60" t="s">
        <v>128</v>
      </c>
      <c r="BE28" s="60" t="s">
        <v>148</v>
      </c>
      <c r="BF28" s="60" t="s">
        <v>200</v>
      </c>
      <c r="BG28" s="60" t="s">
        <v>110</v>
      </c>
      <c r="BH28" s="60" t="s">
        <v>200</v>
      </c>
      <c r="BI28" s="60" t="s">
        <v>200</v>
      </c>
      <c r="BJ28" s="60" t="s">
        <v>200</v>
      </c>
      <c r="BK28" s="60" t="s">
        <v>200</v>
      </c>
      <c r="BL28" s="60" t="s">
        <v>200</v>
      </c>
      <c r="BM28" s="60" t="s">
        <v>200</v>
      </c>
      <c r="BN28" s="60" t="s">
        <v>200</v>
      </c>
      <c r="BO28" s="60" t="s">
        <v>200</v>
      </c>
      <c r="BP28" s="60" t="s">
        <v>149</v>
      </c>
      <c r="BQ28" s="60" t="s">
        <v>110</v>
      </c>
      <c r="BR28" s="60" t="s">
        <v>128</v>
      </c>
      <c r="BS28" s="60" t="s">
        <v>200</v>
      </c>
      <c r="BT28" s="60" t="s">
        <v>200</v>
      </c>
      <c r="BU28" s="60" t="s">
        <v>148</v>
      </c>
      <c r="BV28" s="60" t="s">
        <v>200</v>
      </c>
      <c r="BW28" s="60" t="s">
        <v>200</v>
      </c>
      <c r="BX28" s="60" t="s">
        <v>200</v>
      </c>
      <c r="BY28" s="60" t="s">
        <v>200</v>
      </c>
      <c r="BZ28" s="60" t="s">
        <v>200</v>
      </c>
      <c r="CA28" s="60" t="s">
        <v>200</v>
      </c>
      <c r="CB28" s="60" t="s">
        <v>200</v>
      </c>
      <c r="CC28" s="60" t="s">
        <v>200</v>
      </c>
      <c r="CD28" s="60" t="s">
        <v>200</v>
      </c>
      <c r="CE28" s="60" t="s">
        <v>200</v>
      </c>
      <c r="CF28" s="60" t="s">
        <v>200</v>
      </c>
      <c r="CG28" s="60" t="s">
        <v>200</v>
      </c>
      <c r="CH28" s="60" t="s">
        <v>200</v>
      </c>
      <c r="CI28" s="60" t="s">
        <v>200</v>
      </c>
      <c r="CJ28" s="60" t="s">
        <v>148</v>
      </c>
      <c r="CK28" s="60" t="s">
        <v>200</v>
      </c>
      <c r="CL28" s="60" t="s">
        <v>200</v>
      </c>
      <c r="CM28" s="60" t="s">
        <v>200</v>
      </c>
      <c r="CN28" s="60" t="s">
        <v>200</v>
      </c>
      <c r="CO28" s="60" t="s">
        <v>200</v>
      </c>
      <c r="CP28" s="60" t="s">
        <v>200</v>
      </c>
      <c r="CQ28" s="60" t="s">
        <v>200</v>
      </c>
      <c r="CR28" s="60" t="s">
        <v>110</v>
      </c>
      <c r="CS28" s="60" t="s">
        <v>200</v>
      </c>
      <c r="CT28" s="60" t="s">
        <v>110</v>
      </c>
      <c r="CU28" s="60" t="s">
        <v>200</v>
      </c>
      <c r="CV28" s="60" t="s">
        <v>200</v>
      </c>
      <c r="CW28" s="60" t="s">
        <v>200</v>
      </c>
      <c r="CX28" s="60" t="s">
        <v>200</v>
      </c>
      <c r="CY28" s="60" t="s">
        <v>200</v>
      </c>
      <c r="CZ28" s="60" t="s">
        <v>110</v>
      </c>
      <c r="DA28" s="60" t="s">
        <v>200</v>
      </c>
      <c r="DB28" s="60" t="s">
        <v>149</v>
      </c>
      <c r="DC28" s="60" t="s">
        <v>149</v>
      </c>
      <c r="DD28" s="60" t="s">
        <v>200</v>
      </c>
      <c r="DE28" s="60" t="s">
        <v>200</v>
      </c>
      <c r="DF28" s="60" t="s">
        <v>200</v>
      </c>
      <c r="DG28" s="60" t="s">
        <v>200</v>
      </c>
      <c r="DH28" s="60" t="s">
        <v>200</v>
      </c>
      <c r="DI28" s="60" t="s">
        <v>200</v>
      </c>
      <c r="DJ28" s="60" t="s">
        <v>200</v>
      </c>
      <c r="DK28" s="60" t="s">
        <v>200</v>
      </c>
      <c r="DL28" s="60" t="s">
        <v>200</v>
      </c>
      <c r="DM28" s="60" t="s">
        <v>200</v>
      </c>
      <c r="DN28" s="60" t="s">
        <v>200</v>
      </c>
      <c r="DO28" s="60" t="s">
        <v>200</v>
      </c>
      <c r="DP28" s="60" t="s">
        <v>200</v>
      </c>
      <c r="DQ28" s="60" t="s">
        <v>200</v>
      </c>
      <c r="DR28" s="60" t="s">
        <v>200</v>
      </c>
      <c r="DS28" s="60" t="s">
        <v>200</v>
      </c>
      <c r="DT28" s="60" t="s">
        <v>200</v>
      </c>
      <c r="DU28" s="60" t="s">
        <v>200</v>
      </c>
      <c r="DV28" s="60" t="s">
        <v>200</v>
      </c>
      <c r="DW28" s="60" t="s">
        <v>200</v>
      </c>
      <c r="DX28" s="60" t="s">
        <v>200</v>
      </c>
      <c r="DY28" s="60" t="s">
        <v>200</v>
      </c>
      <c r="DZ28" s="60" t="s">
        <v>200</v>
      </c>
      <c r="EA28" s="60" t="s">
        <v>200</v>
      </c>
      <c r="EB28" s="60" t="s">
        <v>200</v>
      </c>
      <c r="EC28" s="60" t="s">
        <v>200</v>
      </c>
      <c r="ED28" s="60" t="s">
        <v>200</v>
      </c>
      <c r="EE28" s="60" t="s">
        <v>200</v>
      </c>
      <c r="EF28" s="60" t="s">
        <v>200</v>
      </c>
      <c r="EG28" s="60" t="s">
        <v>200</v>
      </c>
      <c r="EH28" s="60" t="s">
        <v>200</v>
      </c>
      <c r="EI28" s="60" t="s">
        <v>200</v>
      </c>
      <c r="EJ28" s="60" t="s">
        <v>200</v>
      </c>
      <c r="EK28" s="60" t="s">
        <v>200</v>
      </c>
      <c r="EL28" s="60" t="s">
        <v>200</v>
      </c>
      <c r="EM28" s="60" t="s">
        <v>200</v>
      </c>
      <c r="EN28" s="60" t="s">
        <v>200</v>
      </c>
      <c r="EO28" s="60" t="s">
        <v>200</v>
      </c>
      <c r="EP28" s="60" t="s">
        <v>200</v>
      </c>
      <c r="EQ28" s="60" t="s">
        <v>200</v>
      </c>
      <c r="ER28" s="60" t="s">
        <v>200</v>
      </c>
      <c r="ES28" s="60" t="s">
        <v>200</v>
      </c>
      <c r="ET28" s="60" t="s">
        <v>200</v>
      </c>
      <c r="EU28" s="60" t="s">
        <v>200</v>
      </c>
      <c r="EV28" s="60" t="s">
        <v>200</v>
      </c>
      <c r="EW28" s="60" t="s">
        <v>200</v>
      </c>
      <c r="EX28" s="60" t="s">
        <v>200</v>
      </c>
      <c r="EY28" s="60">
        <v>12777345</v>
      </c>
      <c r="EZ28" s="60" t="s">
        <v>200</v>
      </c>
      <c r="FA28" s="60" t="s">
        <v>200</v>
      </c>
      <c r="FB28" s="60" t="s">
        <v>148</v>
      </c>
      <c r="FC28" s="60" t="s">
        <v>200</v>
      </c>
      <c r="FD28" s="60" t="s">
        <v>200</v>
      </c>
      <c r="FE28" s="60" t="s">
        <v>200</v>
      </c>
      <c r="FF28" s="60" t="s">
        <v>200</v>
      </c>
      <c r="FG28" s="60" t="s">
        <v>200</v>
      </c>
      <c r="FH28" s="60" t="s">
        <v>110</v>
      </c>
      <c r="FI28" s="60" t="s">
        <v>200</v>
      </c>
      <c r="FJ28" s="60" t="s">
        <v>110</v>
      </c>
      <c r="FK28" s="60" t="s">
        <v>200</v>
      </c>
      <c r="FL28" s="60" t="s">
        <v>200</v>
      </c>
      <c r="FM28" s="60" t="s">
        <v>148</v>
      </c>
      <c r="FN28" s="60" t="s">
        <v>200</v>
      </c>
      <c r="FO28" s="60" t="s">
        <v>200</v>
      </c>
      <c r="FP28" s="60" t="s">
        <v>110</v>
      </c>
      <c r="FQ28" s="60" t="s">
        <v>149</v>
      </c>
      <c r="FR28" s="60" t="s">
        <v>149</v>
      </c>
      <c r="FS28" s="60" t="s">
        <v>200</v>
      </c>
      <c r="FT28" s="60" t="s">
        <v>148</v>
      </c>
      <c r="FU28" s="60" t="s">
        <v>200</v>
      </c>
      <c r="FV28" s="60" t="s">
        <v>200</v>
      </c>
      <c r="FW28" s="60">
        <v>111288520</v>
      </c>
      <c r="FX28" s="60" t="s">
        <v>149</v>
      </c>
      <c r="FY28" s="60" t="s">
        <v>149</v>
      </c>
      <c r="FZ28" s="60" t="s">
        <v>200</v>
      </c>
      <c r="GA28" s="60" t="s">
        <v>128</v>
      </c>
      <c r="GB28" s="60" t="s">
        <v>149</v>
      </c>
      <c r="GC28" s="60" t="s">
        <v>149</v>
      </c>
      <c r="GD28" s="60" t="s">
        <v>200</v>
      </c>
      <c r="GE28" s="60" t="s">
        <v>110</v>
      </c>
      <c r="GF28" s="60" t="s">
        <v>110</v>
      </c>
      <c r="GG28" s="60" t="s">
        <v>200</v>
      </c>
      <c r="GH28" s="60" t="s">
        <v>200</v>
      </c>
      <c r="GI28" s="60" t="s">
        <v>110</v>
      </c>
      <c r="GJ28" s="60" t="s">
        <v>200</v>
      </c>
      <c r="GK28" s="60" t="s">
        <v>110</v>
      </c>
      <c r="GL28" s="60" t="s">
        <v>200</v>
      </c>
      <c r="GM28" s="60" t="s">
        <v>110</v>
      </c>
      <c r="GN28" s="60" t="s">
        <v>200</v>
      </c>
      <c r="GO28" s="60" t="s">
        <v>200</v>
      </c>
      <c r="GP28" s="60" t="s">
        <v>110</v>
      </c>
      <c r="GQ28" s="60" t="s">
        <v>200</v>
      </c>
      <c r="GR28" s="60" t="s">
        <v>200</v>
      </c>
      <c r="GS28" s="60" t="s">
        <v>200</v>
      </c>
      <c r="GT28" s="60" t="s">
        <v>200</v>
      </c>
      <c r="GU28" s="60" t="s">
        <v>200</v>
      </c>
      <c r="GV28" s="60" t="s">
        <v>200</v>
      </c>
      <c r="GW28" s="60" t="s">
        <v>200</v>
      </c>
      <c r="GX28" s="60" t="s">
        <v>200</v>
      </c>
      <c r="GY28" s="60" t="s">
        <v>200</v>
      </c>
      <c r="GZ28" s="60" t="s">
        <v>200</v>
      </c>
      <c r="HA28" s="60" t="s">
        <v>200</v>
      </c>
      <c r="HB28" s="60" t="s">
        <v>200</v>
      </c>
      <c r="HC28" s="60" t="s">
        <v>200</v>
      </c>
      <c r="HD28" s="60" t="s">
        <v>200</v>
      </c>
      <c r="HE28" s="60" t="s">
        <v>200</v>
      </c>
      <c r="HF28" s="60" t="s">
        <v>200</v>
      </c>
      <c r="HG28" s="60" t="s">
        <v>200</v>
      </c>
      <c r="HH28" s="60" t="s">
        <v>200</v>
      </c>
      <c r="HI28" s="60" t="s">
        <v>148</v>
      </c>
      <c r="HJ28" s="60" t="s">
        <v>200</v>
      </c>
      <c r="HK28" s="60" t="s">
        <v>200</v>
      </c>
      <c r="HL28" s="60" t="s">
        <v>200</v>
      </c>
      <c r="HM28" s="60" t="s">
        <v>200</v>
      </c>
      <c r="HN28" s="60" t="s">
        <v>200</v>
      </c>
      <c r="HO28" s="60" t="s">
        <v>200</v>
      </c>
      <c r="HP28" s="60" t="s">
        <v>200</v>
      </c>
      <c r="HQ28" s="60" t="s">
        <v>200</v>
      </c>
      <c r="HR28" s="60" t="s">
        <v>200</v>
      </c>
      <c r="HS28" s="60"/>
      <c r="HT28" s="60" t="s">
        <v>200</v>
      </c>
      <c r="HU28" s="60"/>
      <c r="HV28" s="60"/>
      <c r="HW28" s="60"/>
      <c r="HX28" s="60" t="s">
        <v>110</v>
      </c>
      <c r="HY28" s="60"/>
      <c r="HZ28" s="60" t="s">
        <v>188</v>
      </c>
      <c r="IA28" s="60"/>
      <c r="IB28" s="60" t="s">
        <v>200</v>
      </c>
      <c r="IC28" s="60"/>
      <c r="ID28" s="60" t="s">
        <v>200</v>
      </c>
      <c r="IE28" s="60"/>
      <c r="IF28" s="60" t="s">
        <v>110</v>
      </c>
      <c r="IG28" s="60" t="s">
        <v>200</v>
      </c>
      <c r="IH28" s="60" t="s">
        <v>200</v>
      </c>
      <c r="II28" s="60"/>
      <c r="IJ28" s="60" t="s">
        <v>200</v>
      </c>
      <c r="IK28" s="60" t="s">
        <v>200</v>
      </c>
      <c r="IL28" s="60" t="s">
        <v>200</v>
      </c>
      <c r="IM28" s="60" t="s">
        <v>200</v>
      </c>
      <c r="IN28" s="60"/>
      <c r="IO28" s="60"/>
      <c r="IP28" s="60"/>
      <c r="IQ28" s="60"/>
      <c r="IR28" s="60"/>
      <c r="IS28" s="60" t="s">
        <v>200</v>
      </c>
      <c r="IT28" s="60"/>
      <c r="IU28" s="60" t="s">
        <v>200</v>
      </c>
      <c r="IV28" s="60" t="s">
        <v>149</v>
      </c>
      <c r="IW28" s="60" t="s">
        <v>210</v>
      </c>
      <c r="IX28" s="60"/>
      <c r="IY28" s="60" t="s">
        <v>188</v>
      </c>
      <c r="IZ28" s="60" t="s">
        <v>200</v>
      </c>
      <c r="JA28" s="60" t="s">
        <v>200</v>
      </c>
      <c r="JB28" s="60"/>
      <c r="JC28" s="60" t="s">
        <v>200</v>
      </c>
      <c r="JD28" s="60"/>
      <c r="JE28" s="60" t="s">
        <v>200</v>
      </c>
      <c r="JF28" s="60" t="s">
        <v>188</v>
      </c>
      <c r="JG28" s="60"/>
      <c r="JH28" s="60"/>
      <c r="JI28" s="60" t="s">
        <v>200</v>
      </c>
      <c r="JJ28" s="60" t="s">
        <v>149</v>
      </c>
      <c r="JK28" s="60" t="s">
        <v>200</v>
      </c>
      <c r="JL28" s="60"/>
      <c r="JM28" s="60"/>
      <c r="JN28" s="60" t="s">
        <v>200</v>
      </c>
      <c r="JO28" s="60" t="s">
        <v>200</v>
      </c>
      <c r="JP28" s="60" t="s">
        <v>200</v>
      </c>
      <c r="JQ28" s="60" t="s">
        <v>110</v>
      </c>
      <c r="JR28" s="60"/>
      <c r="JS28" s="60"/>
      <c r="JT28" s="60"/>
      <c r="JU28" s="60" t="s">
        <v>200</v>
      </c>
      <c r="JV28" s="60" t="s">
        <v>200</v>
      </c>
      <c r="JW28" s="60"/>
      <c r="JX28" s="60"/>
      <c r="JY28" s="60"/>
      <c r="JZ28" s="60"/>
      <c r="KA28" s="60" t="s">
        <v>200</v>
      </c>
      <c r="KB28" s="60" t="s">
        <v>200</v>
      </c>
      <c r="KC28" s="60"/>
      <c r="KD28" s="60"/>
      <c r="KE28" s="60"/>
    </row>
    <row r="29" spans="1:291" ht="17.25" customHeight="1">
      <c r="A29" s="108"/>
      <c r="B29" s="61" t="s">
        <v>99</v>
      </c>
      <c r="C29" s="65" t="s">
        <v>53</v>
      </c>
      <c r="D29" s="60" t="s">
        <v>200</v>
      </c>
      <c r="E29" s="60" t="s">
        <v>200</v>
      </c>
      <c r="F29" s="60" t="s">
        <v>200</v>
      </c>
      <c r="G29" s="60" t="s">
        <v>200</v>
      </c>
      <c r="H29" s="60" t="s">
        <v>148</v>
      </c>
      <c r="I29" s="60" t="s">
        <v>200</v>
      </c>
      <c r="J29" s="60" t="s">
        <v>200</v>
      </c>
      <c r="K29" s="60" t="s">
        <v>110</v>
      </c>
      <c r="L29" s="60" t="s">
        <v>200</v>
      </c>
      <c r="M29" s="60" t="s">
        <v>110</v>
      </c>
      <c r="N29" s="60" t="s">
        <v>110</v>
      </c>
      <c r="O29" s="60" t="s">
        <v>200</v>
      </c>
      <c r="P29" s="60" t="s">
        <v>200</v>
      </c>
      <c r="Q29" s="60" t="s">
        <v>200</v>
      </c>
      <c r="R29" s="60" t="s">
        <v>200</v>
      </c>
      <c r="S29" s="60" t="s">
        <v>200</v>
      </c>
      <c r="T29" s="60" t="s">
        <v>200</v>
      </c>
      <c r="U29" s="60" t="s">
        <v>110</v>
      </c>
      <c r="V29" s="60" t="s">
        <v>110</v>
      </c>
      <c r="W29" s="60" t="s">
        <v>110</v>
      </c>
      <c r="X29" s="60" t="s">
        <v>200</v>
      </c>
      <c r="Y29" s="60" t="s">
        <v>200</v>
      </c>
      <c r="Z29" s="60" t="s">
        <v>200</v>
      </c>
      <c r="AA29" s="60" t="s">
        <v>149</v>
      </c>
      <c r="AB29" s="60" t="s">
        <v>200</v>
      </c>
      <c r="AC29" s="60" t="s">
        <v>200</v>
      </c>
      <c r="AD29" s="60" t="s">
        <v>200</v>
      </c>
      <c r="AE29" s="60" t="s">
        <v>200</v>
      </c>
      <c r="AF29" s="60" t="s">
        <v>200</v>
      </c>
      <c r="AG29" s="60" t="s">
        <v>110</v>
      </c>
      <c r="AH29" s="60" t="s">
        <v>149</v>
      </c>
      <c r="AI29" s="60" t="s">
        <v>200</v>
      </c>
      <c r="AJ29" s="60">
        <v>0</v>
      </c>
      <c r="AK29" s="60">
        <v>78815629</v>
      </c>
      <c r="AL29" s="60" t="s">
        <v>200</v>
      </c>
      <c r="AM29" s="60" t="s">
        <v>200</v>
      </c>
      <c r="AN29" s="60" t="s">
        <v>128</v>
      </c>
      <c r="AO29" s="60" t="s">
        <v>200</v>
      </c>
      <c r="AP29" s="60" t="s">
        <v>200</v>
      </c>
      <c r="AQ29" s="60" t="s">
        <v>200</v>
      </c>
      <c r="AR29" s="60" t="s">
        <v>110</v>
      </c>
      <c r="AS29" s="60" t="s">
        <v>200</v>
      </c>
      <c r="AT29" s="60" t="s">
        <v>200</v>
      </c>
      <c r="AU29" s="60" t="s">
        <v>110</v>
      </c>
      <c r="AV29" s="60" t="s">
        <v>200</v>
      </c>
      <c r="AW29" s="60" t="s">
        <v>200</v>
      </c>
      <c r="AX29" s="60" t="s">
        <v>200</v>
      </c>
      <c r="AY29" s="60" t="s">
        <v>128</v>
      </c>
      <c r="AZ29" s="60" t="s">
        <v>200</v>
      </c>
      <c r="BA29" s="60" t="s">
        <v>200</v>
      </c>
      <c r="BB29" s="60" t="s">
        <v>200</v>
      </c>
      <c r="BC29" s="60" t="s">
        <v>200</v>
      </c>
      <c r="BD29" s="60" t="s">
        <v>128</v>
      </c>
      <c r="BE29" s="60" t="s">
        <v>148</v>
      </c>
      <c r="BF29" s="60" t="s">
        <v>200</v>
      </c>
      <c r="BG29" s="60" t="s">
        <v>110</v>
      </c>
      <c r="BH29" s="60" t="s">
        <v>200</v>
      </c>
      <c r="BI29" s="60" t="s">
        <v>200</v>
      </c>
      <c r="BJ29" s="60" t="s">
        <v>200</v>
      </c>
      <c r="BK29" s="60" t="s">
        <v>200</v>
      </c>
      <c r="BL29" s="60" t="s">
        <v>200</v>
      </c>
      <c r="BM29" s="60" t="s">
        <v>200</v>
      </c>
      <c r="BN29" s="60" t="s">
        <v>200</v>
      </c>
      <c r="BO29" s="60" t="s">
        <v>200</v>
      </c>
      <c r="BP29" s="60" t="s">
        <v>149</v>
      </c>
      <c r="BQ29" s="60" t="s">
        <v>110</v>
      </c>
      <c r="BR29" s="60" t="s">
        <v>128</v>
      </c>
      <c r="BS29" s="60" t="s">
        <v>200</v>
      </c>
      <c r="BT29" s="60" t="s">
        <v>200</v>
      </c>
      <c r="BU29" s="60" t="s">
        <v>148</v>
      </c>
      <c r="BV29" s="60" t="s">
        <v>200</v>
      </c>
      <c r="BW29" s="60" t="s">
        <v>200</v>
      </c>
      <c r="BX29" s="60" t="s">
        <v>200</v>
      </c>
      <c r="BY29" s="60" t="s">
        <v>200</v>
      </c>
      <c r="BZ29" s="60" t="s">
        <v>200</v>
      </c>
      <c r="CA29" s="60" t="s">
        <v>200</v>
      </c>
      <c r="CB29" s="60" t="s">
        <v>200</v>
      </c>
      <c r="CC29" s="60" t="s">
        <v>200</v>
      </c>
      <c r="CD29" s="60" t="s">
        <v>200</v>
      </c>
      <c r="CE29" s="60" t="s">
        <v>200</v>
      </c>
      <c r="CF29" s="60" t="s">
        <v>200</v>
      </c>
      <c r="CG29" s="60" t="s">
        <v>200</v>
      </c>
      <c r="CH29" s="60" t="s">
        <v>200</v>
      </c>
      <c r="CI29" s="60" t="s">
        <v>200</v>
      </c>
      <c r="CJ29" s="60" t="s">
        <v>148</v>
      </c>
      <c r="CK29" s="60" t="s">
        <v>200</v>
      </c>
      <c r="CL29" s="60" t="s">
        <v>200</v>
      </c>
      <c r="CM29" s="60" t="s">
        <v>200</v>
      </c>
      <c r="CN29" s="60" t="s">
        <v>200</v>
      </c>
      <c r="CO29" s="60" t="s">
        <v>200</v>
      </c>
      <c r="CP29" s="60" t="s">
        <v>200</v>
      </c>
      <c r="CQ29" s="60" t="s">
        <v>200</v>
      </c>
      <c r="CR29" s="60" t="s">
        <v>110</v>
      </c>
      <c r="CS29" s="60" t="s">
        <v>200</v>
      </c>
      <c r="CT29" s="60" t="s">
        <v>110</v>
      </c>
      <c r="CU29" s="60" t="s">
        <v>200</v>
      </c>
      <c r="CV29" s="60" t="s">
        <v>200</v>
      </c>
      <c r="CW29" s="60" t="s">
        <v>200</v>
      </c>
      <c r="CX29" s="60" t="s">
        <v>200</v>
      </c>
      <c r="CY29" s="60" t="s">
        <v>200</v>
      </c>
      <c r="CZ29" s="60" t="s">
        <v>110</v>
      </c>
      <c r="DA29" s="60" t="s">
        <v>200</v>
      </c>
      <c r="DB29" s="60" t="s">
        <v>149</v>
      </c>
      <c r="DC29" s="60" t="s">
        <v>149</v>
      </c>
      <c r="DD29" s="60" t="s">
        <v>200</v>
      </c>
      <c r="DE29" s="60" t="s">
        <v>200</v>
      </c>
      <c r="DF29" s="60" t="s">
        <v>200</v>
      </c>
      <c r="DG29" s="60" t="s">
        <v>200</v>
      </c>
      <c r="DH29" s="60" t="s">
        <v>200</v>
      </c>
      <c r="DI29" s="60" t="s">
        <v>200</v>
      </c>
      <c r="DJ29" s="60" t="s">
        <v>200</v>
      </c>
      <c r="DK29" s="60" t="s">
        <v>200</v>
      </c>
      <c r="DL29" s="60" t="s">
        <v>200</v>
      </c>
      <c r="DM29" s="60" t="s">
        <v>200</v>
      </c>
      <c r="DN29" s="60" t="s">
        <v>200</v>
      </c>
      <c r="DO29" s="60" t="s">
        <v>200</v>
      </c>
      <c r="DP29" s="60" t="s">
        <v>200</v>
      </c>
      <c r="DQ29" s="60" t="s">
        <v>200</v>
      </c>
      <c r="DR29" s="60" t="s">
        <v>200</v>
      </c>
      <c r="DS29" s="60" t="s">
        <v>200</v>
      </c>
      <c r="DT29" s="60" t="s">
        <v>200</v>
      </c>
      <c r="DU29" s="60" t="s">
        <v>200</v>
      </c>
      <c r="DV29" s="60" t="s">
        <v>200</v>
      </c>
      <c r="DW29" s="60" t="s">
        <v>200</v>
      </c>
      <c r="DX29" s="60" t="s">
        <v>200</v>
      </c>
      <c r="DY29" s="60" t="s">
        <v>200</v>
      </c>
      <c r="DZ29" s="60" t="s">
        <v>200</v>
      </c>
      <c r="EA29" s="60" t="s">
        <v>200</v>
      </c>
      <c r="EB29" s="60" t="s">
        <v>200</v>
      </c>
      <c r="EC29" s="60" t="s">
        <v>200</v>
      </c>
      <c r="ED29" s="60" t="s">
        <v>200</v>
      </c>
      <c r="EE29" s="60" t="s">
        <v>200</v>
      </c>
      <c r="EF29" s="60" t="s">
        <v>200</v>
      </c>
      <c r="EG29" s="60" t="s">
        <v>200</v>
      </c>
      <c r="EH29" s="60" t="s">
        <v>200</v>
      </c>
      <c r="EI29" s="60" t="s">
        <v>200</v>
      </c>
      <c r="EJ29" s="60" t="s">
        <v>200</v>
      </c>
      <c r="EK29" s="60" t="s">
        <v>200</v>
      </c>
      <c r="EL29" s="60" t="s">
        <v>200</v>
      </c>
      <c r="EM29" s="60" t="s">
        <v>200</v>
      </c>
      <c r="EN29" s="60" t="s">
        <v>200</v>
      </c>
      <c r="EO29" s="60" t="s">
        <v>200</v>
      </c>
      <c r="EP29" s="60" t="s">
        <v>200</v>
      </c>
      <c r="EQ29" s="60" t="s">
        <v>200</v>
      </c>
      <c r="ER29" s="60" t="s">
        <v>200</v>
      </c>
      <c r="ES29" s="60" t="s">
        <v>200</v>
      </c>
      <c r="ET29" s="60" t="s">
        <v>200</v>
      </c>
      <c r="EU29" s="60" t="s">
        <v>200</v>
      </c>
      <c r="EV29" s="60" t="s">
        <v>200</v>
      </c>
      <c r="EW29" s="60">
        <v>19159397</v>
      </c>
      <c r="EX29" s="60" t="s">
        <v>200</v>
      </c>
      <c r="EY29" s="60" t="s">
        <v>200</v>
      </c>
      <c r="EZ29" s="60" t="s">
        <v>200</v>
      </c>
      <c r="FA29" s="60" t="s">
        <v>200</v>
      </c>
      <c r="FB29" s="60" t="s">
        <v>148</v>
      </c>
      <c r="FC29" s="60" t="s">
        <v>200</v>
      </c>
      <c r="FD29" s="60" t="s">
        <v>200</v>
      </c>
      <c r="FE29" s="60" t="s">
        <v>200</v>
      </c>
      <c r="FF29" s="60" t="s">
        <v>200</v>
      </c>
      <c r="FG29" s="60" t="s">
        <v>200</v>
      </c>
      <c r="FH29" s="60" t="s">
        <v>110</v>
      </c>
      <c r="FI29" s="60" t="s">
        <v>200</v>
      </c>
      <c r="FJ29" s="60" t="s">
        <v>110</v>
      </c>
      <c r="FK29" s="60" t="s">
        <v>200</v>
      </c>
      <c r="FL29" s="60" t="s">
        <v>200</v>
      </c>
      <c r="FM29" s="60" t="s">
        <v>148</v>
      </c>
      <c r="FN29" s="60" t="s">
        <v>200</v>
      </c>
      <c r="FO29" s="60" t="s">
        <v>200</v>
      </c>
      <c r="FP29" s="60" t="s">
        <v>110</v>
      </c>
      <c r="FQ29" s="60" t="s">
        <v>149</v>
      </c>
      <c r="FR29" s="60" t="s">
        <v>149</v>
      </c>
      <c r="FS29" s="60" t="s">
        <v>200</v>
      </c>
      <c r="FT29" s="60" t="s">
        <v>148</v>
      </c>
      <c r="FU29" s="60" t="s">
        <v>200</v>
      </c>
      <c r="FV29" s="60" t="s">
        <v>200</v>
      </c>
      <c r="FW29" s="60" t="s">
        <v>200</v>
      </c>
      <c r="FX29" s="60" t="s">
        <v>149</v>
      </c>
      <c r="FY29" s="60" t="s">
        <v>149</v>
      </c>
      <c r="FZ29" s="60" t="s">
        <v>200</v>
      </c>
      <c r="GA29" s="60" t="s">
        <v>128</v>
      </c>
      <c r="GB29" s="60" t="s">
        <v>149</v>
      </c>
      <c r="GC29" s="60" t="s">
        <v>149</v>
      </c>
      <c r="GD29" s="60" t="s">
        <v>200</v>
      </c>
      <c r="GE29" s="60" t="s">
        <v>110</v>
      </c>
      <c r="GF29" s="60" t="s">
        <v>110</v>
      </c>
      <c r="GG29" s="60" t="s">
        <v>200</v>
      </c>
      <c r="GH29" s="60" t="s">
        <v>200</v>
      </c>
      <c r="GI29" s="60" t="s">
        <v>110</v>
      </c>
      <c r="GJ29" s="60">
        <v>10834895</v>
      </c>
      <c r="GK29" s="60" t="s">
        <v>110</v>
      </c>
      <c r="GL29" s="60" t="s">
        <v>200</v>
      </c>
      <c r="GM29" s="60" t="s">
        <v>110</v>
      </c>
      <c r="GN29" s="60" t="s">
        <v>200</v>
      </c>
      <c r="GO29" s="60" t="s">
        <v>200</v>
      </c>
      <c r="GP29" s="60" t="s">
        <v>110</v>
      </c>
      <c r="GQ29" s="60" t="s">
        <v>200</v>
      </c>
      <c r="GR29" s="60" t="s">
        <v>200</v>
      </c>
      <c r="GS29" s="60" t="s">
        <v>200</v>
      </c>
      <c r="GT29" s="60" t="s">
        <v>200</v>
      </c>
      <c r="GU29" s="60" t="s">
        <v>200</v>
      </c>
      <c r="GV29" s="60" t="s">
        <v>200</v>
      </c>
      <c r="GW29" s="60" t="s">
        <v>200</v>
      </c>
      <c r="GX29" s="60" t="s">
        <v>200</v>
      </c>
      <c r="GY29" s="60" t="s">
        <v>200</v>
      </c>
      <c r="GZ29" s="60" t="s">
        <v>200</v>
      </c>
      <c r="HA29" s="60">
        <v>14381852</v>
      </c>
      <c r="HB29" s="60" t="s">
        <v>200</v>
      </c>
      <c r="HC29" s="60" t="s">
        <v>200</v>
      </c>
      <c r="HD29" s="60" t="s">
        <v>200</v>
      </c>
      <c r="HE29" s="60" t="s">
        <v>200</v>
      </c>
      <c r="HF29" s="60" t="s">
        <v>200</v>
      </c>
      <c r="HG29" s="60" t="s">
        <v>200</v>
      </c>
      <c r="HH29" s="60" t="s">
        <v>200</v>
      </c>
      <c r="HI29" s="60" t="s">
        <v>148</v>
      </c>
      <c r="HJ29" s="60" t="s">
        <v>200</v>
      </c>
      <c r="HK29" s="60" t="s">
        <v>200</v>
      </c>
      <c r="HL29" s="60" t="s">
        <v>200</v>
      </c>
      <c r="HM29" s="60" t="s">
        <v>200</v>
      </c>
      <c r="HN29" s="60" t="s">
        <v>200</v>
      </c>
      <c r="HO29" s="60" t="s">
        <v>200</v>
      </c>
      <c r="HP29" s="60" t="s">
        <v>200</v>
      </c>
      <c r="HQ29" s="60" t="s">
        <v>200</v>
      </c>
      <c r="HR29" s="60" t="s">
        <v>200</v>
      </c>
      <c r="HS29" s="60"/>
      <c r="HT29" s="60" t="s">
        <v>200</v>
      </c>
      <c r="HU29" s="60"/>
      <c r="HV29" s="60"/>
      <c r="HW29" s="60"/>
      <c r="HX29" s="60" t="s">
        <v>110</v>
      </c>
      <c r="HY29" s="60"/>
      <c r="HZ29" s="60" t="s">
        <v>188</v>
      </c>
      <c r="IA29" s="60"/>
      <c r="IB29" s="60" t="s">
        <v>200</v>
      </c>
      <c r="IC29" s="60"/>
      <c r="ID29" s="60" t="s">
        <v>200</v>
      </c>
      <c r="IE29" s="60"/>
      <c r="IF29" s="60" t="s">
        <v>110</v>
      </c>
      <c r="IG29" s="60" t="s">
        <v>200</v>
      </c>
      <c r="IH29" s="60" t="s">
        <v>200</v>
      </c>
      <c r="II29" s="60"/>
      <c r="IJ29" s="60" t="s">
        <v>200</v>
      </c>
      <c r="IK29" s="60" t="s">
        <v>200</v>
      </c>
      <c r="IL29" s="60" t="s">
        <v>200</v>
      </c>
      <c r="IM29" s="60" t="s">
        <v>200</v>
      </c>
      <c r="IN29" s="60"/>
      <c r="IO29" s="60"/>
      <c r="IP29" s="60" t="s">
        <v>200</v>
      </c>
      <c r="IQ29" s="60"/>
      <c r="IR29" s="60"/>
      <c r="IS29" s="60" t="s">
        <v>200</v>
      </c>
      <c r="IT29" s="60"/>
      <c r="IU29" s="60" t="s">
        <v>200</v>
      </c>
      <c r="IV29" s="60" t="s">
        <v>149</v>
      </c>
      <c r="IW29" s="60" t="s">
        <v>210</v>
      </c>
      <c r="IX29" s="60"/>
      <c r="IY29" s="60" t="s">
        <v>188</v>
      </c>
      <c r="IZ29" s="60" t="s">
        <v>200</v>
      </c>
      <c r="JA29" s="60" t="s">
        <v>200</v>
      </c>
      <c r="JB29" s="60" t="s">
        <v>200</v>
      </c>
      <c r="JC29" s="60" t="s">
        <v>200</v>
      </c>
      <c r="JD29" s="60"/>
      <c r="JE29" s="60" t="s">
        <v>200</v>
      </c>
      <c r="JF29" s="60" t="s">
        <v>188</v>
      </c>
      <c r="JG29" s="60"/>
      <c r="JH29" s="60"/>
      <c r="JI29" s="60" t="s">
        <v>200</v>
      </c>
      <c r="JJ29" s="60" t="s">
        <v>149</v>
      </c>
      <c r="JK29" s="60" t="s">
        <v>200</v>
      </c>
      <c r="JL29" s="60"/>
      <c r="JM29" s="60"/>
      <c r="JN29" s="60" t="s">
        <v>200</v>
      </c>
      <c r="JO29" s="60" t="s">
        <v>200</v>
      </c>
      <c r="JP29" s="60" t="s">
        <v>200</v>
      </c>
      <c r="JQ29" s="60" t="s">
        <v>110</v>
      </c>
      <c r="JR29" s="60"/>
      <c r="JS29" s="60" t="s">
        <v>200</v>
      </c>
      <c r="JT29" s="60"/>
      <c r="JU29" s="60" t="s">
        <v>200</v>
      </c>
      <c r="JV29" s="60" t="s">
        <v>200</v>
      </c>
      <c r="JW29" s="60"/>
      <c r="JX29" s="60"/>
      <c r="JY29" s="60"/>
      <c r="JZ29" s="60"/>
      <c r="KA29" s="60" t="s">
        <v>200</v>
      </c>
      <c r="KB29" s="60" t="s">
        <v>200</v>
      </c>
      <c r="KC29" s="60"/>
      <c r="KD29" s="60"/>
      <c r="KE29" s="60" t="s">
        <v>200</v>
      </c>
    </row>
    <row r="30" spans="1:291" ht="17.25" customHeight="1">
      <c r="A30" s="108"/>
      <c r="B30" s="61" t="s">
        <v>100</v>
      </c>
      <c r="C30" s="65" t="s">
        <v>54</v>
      </c>
      <c r="D30" s="60" t="s">
        <v>200</v>
      </c>
      <c r="E30" s="60" t="s">
        <v>200</v>
      </c>
      <c r="F30" s="60" t="s">
        <v>200</v>
      </c>
      <c r="G30" s="60" t="s">
        <v>200</v>
      </c>
      <c r="H30" s="60" t="s">
        <v>148</v>
      </c>
      <c r="I30" s="60" t="s">
        <v>200</v>
      </c>
      <c r="J30" s="60" t="s">
        <v>200</v>
      </c>
      <c r="K30" s="60" t="s">
        <v>110</v>
      </c>
      <c r="L30" s="60" t="s">
        <v>200</v>
      </c>
      <c r="M30" s="60" t="s">
        <v>110</v>
      </c>
      <c r="N30" s="60" t="s">
        <v>110</v>
      </c>
      <c r="O30" s="60" t="s">
        <v>200</v>
      </c>
      <c r="P30" s="60" t="s">
        <v>200</v>
      </c>
      <c r="Q30" s="60" t="s">
        <v>200</v>
      </c>
      <c r="R30" s="60" t="s">
        <v>200</v>
      </c>
      <c r="S30" s="60" t="s">
        <v>200</v>
      </c>
      <c r="T30" s="60" t="s">
        <v>200</v>
      </c>
      <c r="U30" s="60" t="s">
        <v>110</v>
      </c>
      <c r="V30" s="60" t="s">
        <v>110</v>
      </c>
      <c r="W30" s="60" t="s">
        <v>110</v>
      </c>
      <c r="X30" s="60" t="s">
        <v>200</v>
      </c>
      <c r="Y30" s="60" t="s">
        <v>200</v>
      </c>
      <c r="Z30" s="60" t="s">
        <v>200</v>
      </c>
      <c r="AA30" s="60" t="s">
        <v>149</v>
      </c>
      <c r="AB30" s="60" t="s">
        <v>200</v>
      </c>
      <c r="AC30" s="60">
        <v>2861845</v>
      </c>
      <c r="AD30" s="60" t="s">
        <v>200</v>
      </c>
      <c r="AE30" s="60" t="s">
        <v>200</v>
      </c>
      <c r="AF30" s="60" t="s">
        <v>200</v>
      </c>
      <c r="AG30" s="60" t="s">
        <v>110</v>
      </c>
      <c r="AH30" s="60" t="s">
        <v>149</v>
      </c>
      <c r="AI30" s="60" t="s">
        <v>200</v>
      </c>
      <c r="AJ30" s="60" t="s">
        <v>200</v>
      </c>
      <c r="AK30" s="60" t="s">
        <v>200</v>
      </c>
      <c r="AL30" s="60" t="s">
        <v>200</v>
      </c>
      <c r="AM30" s="60">
        <v>8851062</v>
      </c>
      <c r="AN30" s="60" t="s">
        <v>128</v>
      </c>
      <c r="AO30" s="60" t="s">
        <v>200</v>
      </c>
      <c r="AP30" s="60" t="s">
        <v>200</v>
      </c>
      <c r="AQ30" s="60" t="s">
        <v>200</v>
      </c>
      <c r="AR30" s="60" t="s">
        <v>110</v>
      </c>
      <c r="AS30" s="60" t="s">
        <v>200</v>
      </c>
      <c r="AT30" s="60" t="s">
        <v>200</v>
      </c>
      <c r="AU30" s="60" t="s">
        <v>110</v>
      </c>
      <c r="AV30" s="60" t="s">
        <v>200</v>
      </c>
      <c r="AW30" s="60" t="s">
        <v>200</v>
      </c>
      <c r="AX30" s="60" t="s">
        <v>200</v>
      </c>
      <c r="AY30" s="60" t="s">
        <v>128</v>
      </c>
      <c r="AZ30" s="60" t="s">
        <v>200</v>
      </c>
      <c r="BA30" s="60" t="s">
        <v>200</v>
      </c>
      <c r="BB30" s="60" t="s">
        <v>200</v>
      </c>
      <c r="BC30" s="60" t="s">
        <v>200</v>
      </c>
      <c r="BD30" s="60" t="s">
        <v>128</v>
      </c>
      <c r="BE30" s="60" t="s">
        <v>148</v>
      </c>
      <c r="BF30" s="60" t="s">
        <v>200</v>
      </c>
      <c r="BG30" s="60" t="s">
        <v>110</v>
      </c>
      <c r="BH30" s="60" t="s">
        <v>200</v>
      </c>
      <c r="BI30" s="60" t="s">
        <v>200</v>
      </c>
      <c r="BJ30" s="60" t="s">
        <v>200</v>
      </c>
      <c r="BK30" s="60" t="s">
        <v>200</v>
      </c>
      <c r="BL30" s="60" t="s">
        <v>200</v>
      </c>
      <c r="BM30" s="60" t="s">
        <v>200</v>
      </c>
      <c r="BN30" s="60" t="s">
        <v>200</v>
      </c>
      <c r="BO30" s="60" t="s">
        <v>200</v>
      </c>
      <c r="BP30" s="60" t="s">
        <v>149</v>
      </c>
      <c r="BQ30" s="60" t="s">
        <v>110</v>
      </c>
      <c r="BR30" s="60" t="s">
        <v>128</v>
      </c>
      <c r="BS30" s="60" t="s">
        <v>200</v>
      </c>
      <c r="BT30" s="60" t="s">
        <v>200</v>
      </c>
      <c r="BU30" s="60" t="s">
        <v>148</v>
      </c>
      <c r="BV30" s="60" t="s">
        <v>200</v>
      </c>
      <c r="BW30" s="60" t="s">
        <v>200</v>
      </c>
      <c r="BX30" s="60" t="s">
        <v>200</v>
      </c>
      <c r="BY30" s="60" t="s">
        <v>200</v>
      </c>
      <c r="BZ30" s="60" t="s">
        <v>200</v>
      </c>
      <c r="CA30" s="60" t="s">
        <v>200</v>
      </c>
      <c r="CB30" s="60" t="s">
        <v>200</v>
      </c>
      <c r="CC30" s="60" t="s">
        <v>200</v>
      </c>
      <c r="CD30" s="60" t="s">
        <v>200</v>
      </c>
      <c r="CE30" s="60" t="s">
        <v>200</v>
      </c>
      <c r="CF30" s="60" t="s">
        <v>200</v>
      </c>
      <c r="CG30" s="60" t="s">
        <v>200</v>
      </c>
      <c r="CH30" s="60" t="s">
        <v>200</v>
      </c>
      <c r="CI30" s="60" t="s">
        <v>200</v>
      </c>
      <c r="CJ30" s="60" t="s">
        <v>148</v>
      </c>
      <c r="CK30" s="60" t="s">
        <v>200</v>
      </c>
      <c r="CL30" s="60" t="s">
        <v>200</v>
      </c>
      <c r="CM30" s="60" t="s">
        <v>200</v>
      </c>
      <c r="CN30" s="60" t="s">
        <v>200</v>
      </c>
      <c r="CO30" s="60" t="s">
        <v>200</v>
      </c>
      <c r="CP30" s="60" t="s">
        <v>200</v>
      </c>
      <c r="CQ30" s="60" t="s">
        <v>200</v>
      </c>
      <c r="CR30" s="60" t="s">
        <v>110</v>
      </c>
      <c r="CS30" s="60" t="s">
        <v>200</v>
      </c>
      <c r="CT30" s="60" t="s">
        <v>110</v>
      </c>
      <c r="CU30" s="60" t="s">
        <v>200</v>
      </c>
      <c r="CV30" s="60" t="s">
        <v>200</v>
      </c>
      <c r="CW30" s="60" t="s">
        <v>200</v>
      </c>
      <c r="CX30" s="60" t="s">
        <v>200</v>
      </c>
      <c r="CY30" s="60" t="s">
        <v>200</v>
      </c>
      <c r="CZ30" s="60" t="s">
        <v>110</v>
      </c>
      <c r="DA30" s="60" t="s">
        <v>200</v>
      </c>
      <c r="DB30" s="60" t="s">
        <v>149</v>
      </c>
      <c r="DC30" s="60" t="s">
        <v>149</v>
      </c>
      <c r="DD30" s="60" t="s">
        <v>200</v>
      </c>
      <c r="DE30" s="60" t="s">
        <v>200</v>
      </c>
      <c r="DF30" s="60" t="s">
        <v>200</v>
      </c>
      <c r="DG30" s="60" t="s">
        <v>200</v>
      </c>
      <c r="DH30" s="60" t="s">
        <v>200</v>
      </c>
      <c r="DI30" s="60" t="s">
        <v>200</v>
      </c>
      <c r="DJ30" s="60" t="s">
        <v>200</v>
      </c>
      <c r="DK30" s="60" t="s">
        <v>200</v>
      </c>
      <c r="DL30" s="60" t="s">
        <v>200</v>
      </c>
      <c r="DM30" s="60" t="s">
        <v>200</v>
      </c>
      <c r="DN30" s="60" t="s">
        <v>200</v>
      </c>
      <c r="DO30" s="60" t="s">
        <v>200</v>
      </c>
      <c r="DP30" s="60" t="s">
        <v>200</v>
      </c>
      <c r="DQ30" s="60" t="s">
        <v>200</v>
      </c>
      <c r="DR30" s="60" t="s">
        <v>200</v>
      </c>
      <c r="DS30" s="60" t="s">
        <v>200</v>
      </c>
      <c r="DT30" s="60" t="s">
        <v>200</v>
      </c>
      <c r="DU30" s="60" t="s">
        <v>200</v>
      </c>
      <c r="DV30" s="60" t="s">
        <v>200</v>
      </c>
      <c r="DW30" s="60" t="s">
        <v>200</v>
      </c>
      <c r="DX30" s="60" t="s">
        <v>200</v>
      </c>
      <c r="DY30" s="60" t="s">
        <v>200</v>
      </c>
      <c r="DZ30" s="60" t="s">
        <v>200</v>
      </c>
      <c r="EA30" s="60" t="s">
        <v>200</v>
      </c>
      <c r="EB30" s="60" t="s">
        <v>200</v>
      </c>
      <c r="EC30" s="60" t="s">
        <v>200</v>
      </c>
      <c r="ED30" s="60" t="s">
        <v>200</v>
      </c>
      <c r="EE30" s="60" t="s">
        <v>200</v>
      </c>
      <c r="EF30" s="60" t="s">
        <v>200</v>
      </c>
      <c r="EG30" s="60" t="s">
        <v>200</v>
      </c>
      <c r="EH30" s="60" t="s">
        <v>200</v>
      </c>
      <c r="EI30" s="60" t="s">
        <v>200</v>
      </c>
      <c r="EJ30" s="60" t="s">
        <v>200</v>
      </c>
      <c r="EK30" s="60" t="s">
        <v>200</v>
      </c>
      <c r="EL30" s="60" t="s">
        <v>200</v>
      </c>
      <c r="EM30" s="60" t="s">
        <v>200</v>
      </c>
      <c r="EN30" s="60" t="s">
        <v>200</v>
      </c>
      <c r="EO30" s="60" t="s">
        <v>200</v>
      </c>
      <c r="EP30" s="60" t="s">
        <v>200</v>
      </c>
      <c r="EQ30" s="60" t="s">
        <v>200</v>
      </c>
      <c r="ER30" s="60" t="s">
        <v>200</v>
      </c>
      <c r="ES30" s="60" t="s">
        <v>200</v>
      </c>
      <c r="ET30" s="60" t="s">
        <v>200</v>
      </c>
      <c r="EU30" s="60" t="s">
        <v>200</v>
      </c>
      <c r="EV30" s="60" t="s">
        <v>200</v>
      </c>
      <c r="EW30" s="60" t="s">
        <v>200</v>
      </c>
      <c r="EX30" s="60" t="s">
        <v>200</v>
      </c>
      <c r="EY30" s="60" t="s">
        <v>200</v>
      </c>
      <c r="EZ30" s="60" t="s">
        <v>200</v>
      </c>
      <c r="FA30" s="60" t="s">
        <v>200</v>
      </c>
      <c r="FB30" s="60" t="s">
        <v>148</v>
      </c>
      <c r="FC30" s="60" t="s">
        <v>200</v>
      </c>
      <c r="FD30" s="60" t="s">
        <v>200</v>
      </c>
      <c r="FE30" s="60" t="s">
        <v>200</v>
      </c>
      <c r="FF30" s="60" t="s">
        <v>200</v>
      </c>
      <c r="FG30" s="60" t="s">
        <v>200</v>
      </c>
      <c r="FH30" s="60" t="s">
        <v>110</v>
      </c>
      <c r="FI30" s="60" t="s">
        <v>200</v>
      </c>
      <c r="FJ30" s="60" t="s">
        <v>110</v>
      </c>
      <c r="FK30" s="60" t="s">
        <v>200</v>
      </c>
      <c r="FL30" s="60" t="s">
        <v>200</v>
      </c>
      <c r="FM30" s="60" t="s">
        <v>148</v>
      </c>
      <c r="FN30" s="60" t="s">
        <v>200</v>
      </c>
      <c r="FO30" s="60" t="s">
        <v>200</v>
      </c>
      <c r="FP30" s="60" t="s">
        <v>110</v>
      </c>
      <c r="FQ30" s="60" t="s">
        <v>149</v>
      </c>
      <c r="FR30" s="60" t="s">
        <v>149</v>
      </c>
      <c r="FS30" s="60" t="s">
        <v>200</v>
      </c>
      <c r="FT30" s="60" t="s">
        <v>148</v>
      </c>
      <c r="FU30" s="60" t="s">
        <v>200</v>
      </c>
      <c r="FV30" s="60" t="s">
        <v>200</v>
      </c>
      <c r="FW30" s="60" t="s">
        <v>200</v>
      </c>
      <c r="FX30" s="60" t="s">
        <v>149</v>
      </c>
      <c r="FY30" s="60" t="s">
        <v>149</v>
      </c>
      <c r="FZ30" s="60" t="s">
        <v>200</v>
      </c>
      <c r="GA30" s="60" t="s">
        <v>128</v>
      </c>
      <c r="GB30" s="60" t="s">
        <v>149</v>
      </c>
      <c r="GC30" s="60" t="s">
        <v>149</v>
      </c>
      <c r="GD30" s="60" t="s">
        <v>200</v>
      </c>
      <c r="GE30" s="60" t="s">
        <v>110</v>
      </c>
      <c r="GF30" s="60" t="s">
        <v>110</v>
      </c>
      <c r="GG30" s="60" t="s">
        <v>200</v>
      </c>
      <c r="GH30" s="60" t="s">
        <v>200</v>
      </c>
      <c r="GI30" s="60" t="s">
        <v>110</v>
      </c>
      <c r="GJ30" s="60" t="s">
        <v>200</v>
      </c>
      <c r="GK30" s="60" t="s">
        <v>110</v>
      </c>
      <c r="GL30" s="60" t="s">
        <v>200</v>
      </c>
      <c r="GM30" s="60" t="s">
        <v>110</v>
      </c>
      <c r="GN30" s="60" t="s">
        <v>200</v>
      </c>
      <c r="GO30" s="60" t="s">
        <v>200</v>
      </c>
      <c r="GP30" s="60" t="s">
        <v>110</v>
      </c>
      <c r="GQ30" s="60" t="s">
        <v>200</v>
      </c>
      <c r="GR30" s="60" t="s">
        <v>200</v>
      </c>
      <c r="GS30" s="60" t="s">
        <v>200</v>
      </c>
      <c r="GT30" s="60" t="s">
        <v>200</v>
      </c>
      <c r="GU30" s="60" t="s">
        <v>200</v>
      </c>
      <c r="GV30" s="60" t="s">
        <v>200</v>
      </c>
      <c r="GW30" s="60" t="s">
        <v>200</v>
      </c>
      <c r="GX30" s="60" t="s">
        <v>200</v>
      </c>
      <c r="GY30" s="60" t="s">
        <v>200</v>
      </c>
      <c r="GZ30" s="60" t="s">
        <v>200</v>
      </c>
      <c r="HA30" s="60" t="s">
        <v>200</v>
      </c>
      <c r="HB30" s="60" t="s">
        <v>200</v>
      </c>
      <c r="HC30" s="60" t="s">
        <v>200</v>
      </c>
      <c r="HD30" s="60" t="s">
        <v>200</v>
      </c>
      <c r="HE30" s="60" t="s">
        <v>200</v>
      </c>
      <c r="HF30" s="60" t="s">
        <v>200</v>
      </c>
      <c r="HG30" s="60" t="s">
        <v>200</v>
      </c>
      <c r="HH30" s="60" t="s">
        <v>200</v>
      </c>
      <c r="HI30" s="60" t="s">
        <v>148</v>
      </c>
      <c r="HJ30" s="60" t="s">
        <v>200</v>
      </c>
      <c r="HK30" s="60" t="s">
        <v>200</v>
      </c>
      <c r="HL30" s="60" t="s">
        <v>200</v>
      </c>
      <c r="HM30" s="60" t="s">
        <v>200</v>
      </c>
      <c r="HN30" s="60" t="s">
        <v>200</v>
      </c>
      <c r="HO30" s="60" t="s">
        <v>200</v>
      </c>
      <c r="HP30" s="60" t="s">
        <v>200</v>
      </c>
      <c r="HQ30" s="60" t="s">
        <v>200</v>
      </c>
      <c r="HR30" s="60" t="s">
        <v>200</v>
      </c>
      <c r="HS30" s="60"/>
      <c r="HT30" s="60" t="s">
        <v>200</v>
      </c>
      <c r="HU30" s="60"/>
      <c r="HV30" s="60"/>
      <c r="HW30" s="60"/>
      <c r="HX30" s="60" t="s">
        <v>110</v>
      </c>
      <c r="HY30" s="60" t="s">
        <v>200</v>
      </c>
      <c r="HZ30" s="60" t="s">
        <v>188</v>
      </c>
      <c r="IA30" s="60"/>
      <c r="IB30" s="60" t="s">
        <v>200</v>
      </c>
      <c r="IC30" s="60" t="s">
        <v>200</v>
      </c>
      <c r="ID30" s="60" t="s">
        <v>200</v>
      </c>
      <c r="IE30" s="60"/>
      <c r="IF30" s="60" t="s">
        <v>110</v>
      </c>
      <c r="IG30" s="60" t="s">
        <v>200</v>
      </c>
      <c r="IH30" s="60" t="s">
        <v>200</v>
      </c>
      <c r="II30" s="60" t="s">
        <v>200</v>
      </c>
      <c r="IJ30" s="60" t="s">
        <v>200</v>
      </c>
      <c r="IK30" s="60" t="s">
        <v>200</v>
      </c>
      <c r="IL30" s="60" t="s">
        <v>200</v>
      </c>
      <c r="IM30" s="60" t="s">
        <v>200</v>
      </c>
      <c r="IN30" s="60"/>
      <c r="IO30" s="60"/>
      <c r="IP30" s="60" t="s">
        <v>200</v>
      </c>
      <c r="IQ30" s="60" t="s">
        <v>200</v>
      </c>
      <c r="IR30" s="60"/>
      <c r="IS30" s="60" t="s">
        <v>200</v>
      </c>
      <c r="IT30" s="60"/>
      <c r="IU30" s="60" t="s">
        <v>200</v>
      </c>
      <c r="IV30" s="60" t="s">
        <v>149</v>
      </c>
      <c r="IW30" s="60" t="s">
        <v>210</v>
      </c>
      <c r="IX30" s="60"/>
      <c r="IY30" s="60" t="s">
        <v>188</v>
      </c>
      <c r="IZ30" s="60" t="s">
        <v>200</v>
      </c>
      <c r="JA30" s="60" t="s">
        <v>200</v>
      </c>
      <c r="JB30" s="60" t="s">
        <v>200</v>
      </c>
      <c r="JC30" s="60" t="s">
        <v>200</v>
      </c>
      <c r="JD30" s="60" t="s">
        <v>200</v>
      </c>
      <c r="JE30" s="60" t="s">
        <v>200</v>
      </c>
      <c r="JF30" s="60" t="s">
        <v>188</v>
      </c>
      <c r="JG30" s="60"/>
      <c r="JH30" s="60"/>
      <c r="JI30" s="60" t="s">
        <v>200</v>
      </c>
      <c r="JJ30" s="60" t="s">
        <v>149</v>
      </c>
      <c r="JK30" s="60" t="s">
        <v>200</v>
      </c>
      <c r="JL30" s="60"/>
      <c r="JM30" s="60"/>
      <c r="JN30" s="60" t="s">
        <v>200</v>
      </c>
      <c r="JO30" s="60" t="s">
        <v>200</v>
      </c>
      <c r="JP30" s="60" t="s">
        <v>200</v>
      </c>
      <c r="JQ30" s="60" t="s">
        <v>110</v>
      </c>
      <c r="JR30" s="60"/>
      <c r="JS30" s="60" t="s">
        <v>200</v>
      </c>
      <c r="JT30" s="60"/>
      <c r="JU30" s="60" t="s">
        <v>200</v>
      </c>
      <c r="JV30" s="60" t="s">
        <v>200</v>
      </c>
      <c r="JW30" s="60"/>
      <c r="JX30" s="60" t="s">
        <v>200</v>
      </c>
      <c r="JY30" s="60"/>
      <c r="JZ30" s="60"/>
      <c r="KA30" s="60" t="s">
        <v>200</v>
      </c>
      <c r="KB30" s="60" t="s">
        <v>200</v>
      </c>
      <c r="KC30" s="60" t="s">
        <v>200</v>
      </c>
      <c r="KD30" s="60"/>
      <c r="KE30" s="60" t="s">
        <v>200</v>
      </c>
    </row>
    <row r="31" spans="1:291" ht="17.25" customHeight="1">
      <c r="A31" s="108"/>
      <c r="B31" s="61" t="s">
        <v>101</v>
      </c>
      <c r="C31" s="65" t="s">
        <v>55</v>
      </c>
      <c r="D31" s="60" t="s">
        <v>200</v>
      </c>
      <c r="E31" s="60" t="s">
        <v>200</v>
      </c>
      <c r="F31" s="60" t="s">
        <v>200</v>
      </c>
      <c r="G31" s="60" t="s">
        <v>200</v>
      </c>
      <c r="H31" s="60" t="s">
        <v>148</v>
      </c>
      <c r="I31" s="60" t="s">
        <v>200</v>
      </c>
      <c r="J31" s="60" t="s">
        <v>200</v>
      </c>
      <c r="K31" s="60" t="s">
        <v>110</v>
      </c>
      <c r="L31" s="60" t="s">
        <v>200</v>
      </c>
      <c r="M31" s="60" t="s">
        <v>110</v>
      </c>
      <c r="N31" s="60" t="s">
        <v>110</v>
      </c>
      <c r="O31" s="60" t="s">
        <v>200</v>
      </c>
      <c r="P31" s="60" t="s">
        <v>200</v>
      </c>
      <c r="Q31" s="60" t="s">
        <v>200</v>
      </c>
      <c r="R31" s="60" t="s">
        <v>200</v>
      </c>
      <c r="S31" s="60" t="s">
        <v>200</v>
      </c>
      <c r="T31" s="60" t="s">
        <v>200</v>
      </c>
      <c r="U31" s="60" t="s">
        <v>110</v>
      </c>
      <c r="V31" s="60" t="s">
        <v>110</v>
      </c>
      <c r="W31" s="60" t="s">
        <v>110</v>
      </c>
      <c r="X31" s="60" t="s">
        <v>200</v>
      </c>
      <c r="Y31" s="60" t="s">
        <v>200</v>
      </c>
      <c r="Z31" s="60" t="s">
        <v>200</v>
      </c>
      <c r="AA31" s="60" t="s">
        <v>149</v>
      </c>
      <c r="AB31" s="60" t="s">
        <v>200</v>
      </c>
      <c r="AC31" s="60" t="s">
        <v>200</v>
      </c>
      <c r="AD31" s="60" t="s">
        <v>200</v>
      </c>
      <c r="AE31" s="60" t="s">
        <v>200</v>
      </c>
      <c r="AF31" s="60" t="s">
        <v>200</v>
      </c>
      <c r="AG31" s="60" t="s">
        <v>110</v>
      </c>
      <c r="AH31" s="60" t="s">
        <v>149</v>
      </c>
      <c r="AI31" s="60" t="s">
        <v>200</v>
      </c>
      <c r="AJ31" s="60" t="s">
        <v>200</v>
      </c>
      <c r="AK31" s="60" t="s">
        <v>200</v>
      </c>
      <c r="AL31" s="60" t="s">
        <v>200</v>
      </c>
      <c r="AM31" s="60" t="s">
        <v>200</v>
      </c>
      <c r="AN31" s="60" t="s">
        <v>128</v>
      </c>
      <c r="AO31" s="60" t="s">
        <v>200</v>
      </c>
      <c r="AP31" s="60" t="s">
        <v>200</v>
      </c>
      <c r="AQ31" s="60">
        <v>285493153</v>
      </c>
      <c r="AR31" s="60" t="s">
        <v>110</v>
      </c>
      <c r="AS31" s="60" t="s">
        <v>200</v>
      </c>
      <c r="AT31" s="60" t="s">
        <v>200</v>
      </c>
      <c r="AU31" s="60" t="s">
        <v>110</v>
      </c>
      <c r="AV31" s="60" t="s">
        <v>200</v>
      </c>
      <c r="AW31" s="60" t="s">
        <v>200</v>
      </c>
      <c r="AX31" s="60" t="s">
        <v>200</v>
      </c>
      <c r="AY31" s="60" t="s">
        <v>128</v>
      </c>
      <c r="AZ31" s="60" t="s">
        <v>200</v>
      </c>
      <c r="BA31" s="60" t="s">
        <v>200</v>
      </c>
      <c r="BB31" s="60" t="s">
        <v>200</v>
      </c>
      <c r="BC31" s="60" t="s">
        <v>200</v>
      </c>
      <c r="BD31" s="60" t="s">
        <v>128</v>
      </c>
      <c r="BE31" s="60" t="s">
        <v>148</v>
      </c>
      <c r="BF31" s="60" t="s">
        <v>200</v>
      </c>
      <c r="BG31" s="60" t="s">
        <v>110</v>
      </c>
      <c r="BH31" s="60" t="s">
        <v>200</v>
      </c>
      <c r="BI31" s="60" t="s">
        <v>200</v>
      </c>
      <c r="BJ31" s="60" t="s">
        <v>200</v>
      </c>
      <c r="BK31" s="60" t="s">
        <v>200</v>
      </c>
      <c r="BL31" s="60" t="s">
        <v>200</v>
      </c>
      <c r="BM31" s="60" t="s">
        <v>200</v>
      </c>
      <c r="BN31" s="60" t="s">
        <v>200</v>
      </c>
      <c r="BO31" s="60" t="s">
        <v>200</v>
      </c>
      <c r="BP31" s="60" t="s">
        <v>149</v>
      </c>
      <c r="BQ31" s="60" t="s">
        <v>110</v>
      </c>
      <c r="BR31" s="60" t="s">
        <v>128</v>
      </c>
      <c r="BS31" s="60" t="s">
        <v>200</v>
      </c>
      <c r="BT31" s="60" t="s">
        <v>200</v>
      </c>
      <c r="BU31" s="60" t="s">
        <v>148</v>
      </c>
      <c r="BV31" s="60" t="s">
        <v>200</v>
      </c>
      <c r="BW31" s="60" t="s">
        <v>200</v>
      </c>
      <c r="BX31" s="60" t="s">
        <v>200</v>
      </c>
      <c r="BY31" s="60" t="s">
        <v>200</v>
      </c>
      <c r="BZ31" s="60" t="s">
        <v>200</v>
      </c>
      <c r="CA31" s="60" t="s">
        <v>200</v>
      </c>
      <c r="CB31" s="60" t="s">
        <v>200</v>
      </c>
      <c r="CC31" s="60" t="s">
        <v>200</v>
      </c>
      <c r="CD31" s="60" t="s">
        <v>200</v>
      </c>
      <c r="CE31" s="60" t="s">
        <v>200</v>
      </c>
      <c r="CF31" s="60" t="s">
        <v>200</v>
      </c>
      <c r="CG31" s="60" t="s">
        <v>200</v>
      </c>
      <c r="CH31" s="60" t="s">
        <v>200</v>
      </c>
      <c r="CI31" s="60" t="s">
        <v>200</v>
      </c>
      <c r="CJ31" s="60" t="s">
        <v>148</v>
      </c>
      <c r="CK31" s="60" t="s">
        <v>200</v>
      </c>
      <c r="CL31" s="60" t="s">
        <v>200</v>
      </c>
      <c r="CM31" s="60" t="s">
        <v>200</v>
      </c>
      <c r="CN31" s="60" t="s">
        <v>200</v>
      </c>
      <c r="CO31" s="60" t="s">
        <v>200</v>
      </c>
      <c r="CP31" s="60" t="s">
        <v>200</v>
      </c>
      <c r="CQ31" s="60" t="s">
        <v>200</v>
      </c>
      <c r="CR31" s="60" t="s">
        <v>110</v>
      </c>
      <c r="CS31" s="60" t="s">
        <v>200</v>
      </c>
      <c r="CT31" s="60" t="s">
        <v>110</v>
      </c>
      <c r="CU31" s="60" t="s">
        <v>200</v>
      </c>
      <c r="CV31" s="60" t="s">
        <v>200</v>
      </c>
      <c r="CW31" s="60" t="s">
        <v>200</v>
      </c>
      <c r="CX31" s="60" t="s">
        <v>200</v>
      </c>
      <c r="CY31" s="60" t="s">
        <v>200</v>
      </c>
      <c r="CZ31" s="60" t="s">
        <v>110</v>
      </c>
      <c r="DA31" s="60" t="s">
        <v>200</v>
      </c>
      <c r="DB31" s="60" t="s">
        <v>149</v>
      </c>
      <c r="DC31" s="60" t="s">
        <v>149</v>
      </c>
      <c r="DD31" s="60" t="s">
        <v>200</v>
      </c>
      <c r="DE31" s="60" t="s">
        <v>200</v>
      </c>
      <c r="DF31" s="60" t="s">
        <v>200</v>
      </c>
      <c r="DG31" s="60" t="s">
        <v>200</v>
      </c>
      <c r="DH31" s="60" t="s">
        <v>200</v>
      </c>
      <c r="DI31" s="60" t="s">
        <v>200</v>
      </c>
      <c r="DJ31" s="60" t="s">
        <v>200</v>
      </c>
      <c r="DK31" s="60" t="s">
        <v>200</v>
      </c>
      <c r="DL31" s="60" t="s">
        <v>200</v>
      </c>
      <c r="DM31" s="60">
        <v>728593990</v>
      </c>
      <c r="DN31" s="60" t="s">
        <v>200</v>
      </c>
      <c r="DO31" s="60" t="s">
        <v>200</v>
      </c>
      <c r="DP31" s="60" t="s">
        <v>200</v>
      </c>
      <c r="DQ31" s="60" t="s">
        <v>200</v>
      </c>
      <c r="DR31" s="60" t="s">
        <v>200</v>
      </c>
      <c r="DS31" s="60" t="s">
        <v>200</v>
      </c>
      <c r="DT31" s="60" t="s">
        <v>200</v>
      </c>
      <c r="DU31" s="60" t="s">
        <v>200</v>
      </c>
      <c r="DV31" s="60" t="s">
        <v>200</v>
      </c>
      <c r="DW31" s="60" t="s">
        <v>200</v>
      </c>
      <c r="DX31" s="60" t="s">
        <v>200</v>
      </c>
      <c r="DY31" s="60" t="s">
        <v>200</v>
      </c>
      <c r="DZ31" s="60">
        <v>0</v>
      </c>
      <c r="EA31" s="60" t="s">
        <v>200</v>
      </c>
      <c r="EB31" s="60" t="s">
        <v>200</v>
      </c>
      <c r="EC31" s="60" t="s">
        <v>200</v>
      </c>
      <c r="ED31" s="60" t="s">
        <v>200</v>
      </c>
      <c r="EE31" s="60" t="s">
        <v>200</v>
      </c>
      <c r="EF31" s="60" t="s">
        <v>200</v>
      </c>
      <c r="EG31" s="60" t="s">
        <v>200</v>
      </c>
      <c r="EH31" s="60" t="s">
        <v>200</v>
      </c>
      <c r="EI31" s="60" t="s">
        <v>200</v>
      </c>
      <c r="EJ31" s="60" t="s">
        <v>200</v>
      </c>
      <c r="EK31" s="60" t="s">
        <v>200</v>
      </c>
      <c r="EL31" s="60" t="s">
        <v>200</v>
      </c>
      <c r="EM31" s="60" t="s">
        <v>200</v>
      </c>
      <c r="EN31" s="60" t="s">
        <v>200</v>
      </c>
      <c r="EO31" s="60" t="s">
        <v>200</v>
      </c>
      <c r="EP31" s="60" t="s">
        <v>200</v>
      </c>
      <c r="EQ31" s="60" t="s">
        <v>200</v>
      </c>
      <c r="ER31" s="60" t="s">
        <v>200</v>
      </c>
      <c r="ES31" s="60" t="s">
        <v>200</v>
      </c>
      <c r="ET31" s="60" t="s">
        <v>200</v>
      </c>
      <c r="EU31" s="60" t="s">
        <v>200</v>
      </c>
      <c r="EV31" s="60" t="s">
        <v>200</v>
      </c>
      <c r="EW31" s="60" t="s">
        <v>200</v>
      </c>
      <c r="EX31" s="60" t="s">
        <v>200</v>
      </c>
      <c r="EY31" s="60" t="s">
        <v>200</v>
      </c>
      <c r="EZ31" s="60" t="s">
        <v>200</v>
      </c>
      <c r="FA31" s="60" t="s">
        <v>200</v>
      </c>
      <c r="FB31" s="60" t="s">
        <v>148</v>
      </c>
      <c r="FC31" s="60" t="s">
        <v>200</v>
      </c>
      <c r="FD31" s="60" t="s">
        <v>200</v>
      </c>
      <c r="FE31" s="60" t="s">
        <v>200</v>
      </c>
      <c r="FF31" s="60" t="s">
        <v>200</v>
      </c>
      <c r="FG31" s="60" t="s">
        <v>200</v>
      </c>
      <c r="FH31" s="60" t="s">
        <v>110</v>
      </c>
      <c r="FI31" s="60" t="s">
        <v>200</v>
      </c>
      <c r="FJ31" s="60" t="s">
        <v>110</v>
      </c>
      <c r="FK31" s="60" t="s">
        <v>200</v>
      </c>
      <c r="FL31" s="60" t="s">
        <v>200</v>
      </c>
      <c r="FM31" s="60" t="s">
        <v>148</v>
      </c>
      <c r="FN31" s="60" t="s">
        <v>200</v>
      </c>
      <c r="FO31" s="60" t="s">
        <v>200</v>
      </c>
      <c r="FP31" s="60" t="s">
        <v>110</v>
      </c>
      <c r="FQ31" s="60" t="s">
        <v>149</v>
      </c>
      <c r="FR31" s="60" t="s">
        <v>149</v>
      </c>
      <c r="FS31" s="60" t="s">
        <v>200</v>
      </c>
      <c r="FT31" s="60" t="s">
        <v>148</v>
      </c>
      <c r="FU31" s="60" t="s">
        <v>200</v>
      </c>
      <c r="FV31" s="60" t="s">
        <v>200</v>
      </c>
      <c r="FW31" s="60" t="s">
        <v>200</v>
      </c>
      <c r="FX31" s="60" t="s">
        <v>149</v>
      </c>
      <c r="FY31" s="60" t="s">
        <v>149</v>
      </c>
      <c r="FZ31" s="60" t="s">
        <v>200</v>
      </c>
      <c r="GA31" s="60" t="s">
        <v>128</v>
      </c>
      <c r="GB31" s="60" t="s">
        <v>149</v>
      </c>
      <c r="GC31" s="60" t="s">
        <v>149</v>
      </c>
      <c r="GD31" s="60" t="s">
        <v>200</v>
      </c>
      <c r="GE31" s="60" t="s">
        <v>110</v>
      </c>
      <c r="GF31" s="60" t="s">
        <v>110</v>
      </c>
      <c r="GG31" s="60" t="s">
        <v>200</v>
      </c>
      <c r="GH31" s="60" t="s">
        <v>200</v>
      </c>
      <c r="GI31" s="60" t="s">
        <v>110</v>
      </c>
      <c r="GJ31" s="60" t="s">
        <v>200</v>
      </c>
      <c r="GK31" s="60" t="s">
        <v>110</v>
      </c>
      <c r="GL31" s="60" t="s">
        <v>200</v>
      </c>
      <c r="GM31" s="60" t="s">
        <v>110</v>
      </c>
      <c r="GN31" s="60" t="s">
        <v>200</v>
      </c>
      <c r="GO31" s="60" t="s">
        <v>200</v>
      </c>
      <c r="GP31" s="60" t="s">
        <v>110</v>
      </c>
      <c r="GQ31" s="60" t="s">
        <v>200</v>
      </c>
      <c r="GR31" s="60" t="s">
        <v>200</v>
      </c>
      <c r="GS31" s="60" t="s">
        <v>200</v>
      </c>
      <c r="GT31" s="60" t="s">
        <v>200</v>
      </c>
      <c r="GU31" s="60" t="s">
        <v>200</v>
      </c>
      <c r="GV31" s="60" t="s">
        <v>200</v>
      </c>
      <c r="GW31" s="60" t="s">
        <v>200</v>
      </c>
      <c r="GX31" s="60" t="s">
        <v>200</v>
      </c>
      <c r="GY31" s="60" t="s">
        <v>200</v>
      </c>
      <c r="GZ31" s="60" t="s">
        <v>200</v>
      </c>
      <c r="HA31" s="60" t="s">
        <v>200</v>
      </c>
      <c r="HB31" s="60" t="s">
        <v>200</v>
      </c>
      <c r="HC31" s="60" t="s">
        <v>200</v>
      </c>
      <c r="HD31" s="60" t="s">
        <v>200</v>
      </c>
      <c r="HE31" s="60" t="s">
        <v>200</v>
      </c>
      <c r="HF31" s="60" t="s">
        <v>200</v>
      </c>
      <c r="HG31" s="60" t="s">
        <v>200</v>
      </c>
      <c r="HH31" s="60" t="s">
        <v>200</v>
      </c>
      <c r="HI31" s="60" t="s">
        <v>148</v>
      </c>
      <c r="HJ31" s="60" t="s">
        <v>200</v>
      </c>
      <c r="HK31" s="60" t="s">
        <v>200</v>
      </c>
      <c r="HL31" s="60" t="s">
        <v>200</v>
      </c>
      <c r="HM31" s="60" t="s">
        <v>200</v>
      </c>
      <c r="HN31" s="60" t="s">
        <v>200</v>
      </c>
      <c r="HO31" s="60" t="s">
        <v>200</v>
      </c>
      <c r="HP31" s="60" t="s">
        <v>200</v>
      </c>
      <c r="HQ31" s="60" t="s">
        <v>200</v>
      </c>
      <c r="HR31" s="60" t="s">
        <v>200</v>
      </c>
      <c r="HS31" s="60"/>
      <c r="HT31" s="60" t="s">
        <v>200</v>
      </c>
      <c r="HU31" s="60"/>
      <c r="HV31" s="60"/>
      <c r="HW31" s="60"/>
      <c r="HX31" s="60" t="s">
        <v>110</v>
      </c>
      <c r="HY31" s="60" t="s">
        <v>200</v>
      </c>
      <c r="HZ31" s="60" t="s">
        <v>188</v>
      </c>
      <c r="IA31" s="60"/>
      <c r="IB31" s="60" t="s">
        <v>200</v>
      </c>
      <c r="IC31" s="60" t="s">
        <v>200</v>
      </c>
      <c r="ID31" s="60" t="s">
        <v>200</v>
      </c>
      <c r="IE31" s="60"/>
      <c r="IF31" s="60" t="s">
        <v>110</v>
      </c>
      <c r="IG31" s="60" t="s">
        <v>200</v>
      </c>
      <c r="IH31" s="60" t="s">
        <v>200</v>
      </c>
      <c r="II31" s="60" t="s">
        <v>200</v>
      </c>
      <c r="IJ31" s="60" t="s">
        <v>200</v>
      </c>
      <c r="IK31" s="60" t="s">
        <v>200</v>
      </c>
      <c r="IL31" s="60" t="s">
        <v>200</v>
      </c>
      <c r="IM31" s="60" t="s">
        <v>200</v>
      </c>
      <c r="IN31" s="60"/>
      <c r="IO31" s="60"/>
      <c r="IP31" s="60" t="s">
        <v>200</v>
      </c>
      <c r="IQ31" s="60" t="s">
        <v>200</v>
      </c>
      <c r="IR31" s="60"/>
      <c r="IS31" s="60" t="s">
        <v>200</v>
      </c>
      <c r="IT31" s="60"/>
      <c r="IU31" s="60" t="s">
        <v>200</v>
      </c>
      <c r="IV31" s="60" t="s">
        <v>149</v>
      </c>
      <c r="IW31" s="60" t="s">
        <v>210</v>
      </c>
      <c r="IX31" s="60"/>
      <c r="IY31" s="60" t="s">
        <v>188</v>
      </c>
      <c r="IZ31" s="60" t="s">
        <v>200</v>
      </c>
      <c r="JA31" s="60" t="s">
        <v>200</v>
      </c>
      <c r="JB31" s="60" t="s">
        <v>200</v>
      </c>
      <c r="JC31" s="60" t="s">
        <v>200</v>
      </c>
      <c r="JD31" s="60" t="s">
        <v>200</v>
      </c>
      <c r="JE31" s="60" t="s">
        <v>200</v>
      </c>
      <c r="JF31" s="60" t="s">
        <v>188</v>
      </c>
      <c r="JG31" s="60"/>
      <c r="JH31" s="60"/>
      <c r="JI31" s="60" t="s">
        <v>200</v>
      </c>
      <c r="JJ31" s="60" t="s">
        <v>149</v>
      </c>
      <c r="JK31" s="60" t="s">
        <v>200</v>
      </c>
      <c r="JL31" s="60"/>
      <c r="JM31" s="60"/>
      <c r="JN31" s="60" t="s">
        <v>200</v>
      </c>
      <c r="JO31" s="60" t="s">
        <v>200</v>
      </c>
      <c r="JP31" s="60" t="s">
        <v>200</v>
      </c>
      <c r="JQ31" s="60" t="s">
        <v>110</v>
      </c>
      <c r="JR31" s="60"/>
      <c r="JS31" s="60" t="s">
        <v>200</v>
      </c>
      <c r="JT31" s="60"/>
      <c r="JU31" s="60" t="s">
        <v>200</v>
      </c>
      <c r="JV31" s="60" t="s">
        <v>200</v>
      </c>
      <c r="JW31" s="60"/>
      <c r="JX31" s="60" t="s">
        <v>200</v>
      </c>
      <c r="JY31" s="60" t="s">
        <v>200</v>
      </c>
      <c r="JZ31" s="60" t="s">
        <v>200</v>
      </c>
      <c r="KA31" s="60" t="s">
        <v>200</v>
      </c>
      <c r="KB31" s="60" t="s">
        <v>200</v>
      </c>
      <c r="KC31" s="60" t="s">
        <v>200</v>
      </c>
      <c r="KD31" s="60"/>
      <c r="KE31" s="60" t="s">
        <v>200</v>
      </c>
    </row>
    <row r="32" spans="1:291" ht="17.25" customHeight="1">
      <c r="A32" s="108"/>
      <c r="B32" s="61" t="s">
        <v>102</v>
      </c>
      <c r="C32" s="65" t="s">
        <v>56</v>
      </c>
      <c r="D32" s="60" t="s">
        <v>200</v>
      </c>
      <c r="E32" s="60" t="s">
        <v>200</v>
      </c>
      <c r="F32" s="60" t="s">
        <v>200</v>
      </c>
      <c r="G32" s="60" t="s">
        <v>200</v>
      </c>
      <c r="H32" s="60" t="s">
        <v>148</v>
      </c>
      <c r="I32" s="60" t="s">
        <v>200</v>
      </c>
      <c r="J32" s="60" t="s">
        <v>200</v>
      </c>
      <c r="K32" s="60" t="s">
        <v>110</v>
      </c>
      <c r="L32" s="60" t="s">
        <v>200</v>
      </c>
      <c r="M32" s="60" t="s">
        <v>110</v>
      </c>
      <c r="N32" s="60" t="s">
        <v>110</v>
      </c>
      <c r="O32" s="60" t="s">
        <v>200</v>
      </c>
      <c r="P32" s="60" t="s">
        <v>200</v>
      </c>
      <c r="Q32" s="60" t="s">
        <v>200</v>
      </c>
      <c r="R32" s="60" t="s">
        <v>200</v>
      </c>
      <c r="S32" s="60" t="s">
        <v>200</v>
      </c>
      <c r="T32" s="60" t="s">
        <v>200</v>
      </c>
      <c r="U32" s="60" t="s">
        <v>110</v>
      </c>
      <c r="V32" s="60" t="s">
        <v>110</v>
      </c>
      <c r="W32" s="60" t="s">
        <v>110</v>
      </c>
      <c r="X32" s="60">
        <v>18112870</v>
      </c>
      <c r="Y32" s="60" t="s">
        <v>200</v>
      </c>
      <c r="Z32" s="60" t="s">
        <v>200</v>
      </c>
      <c r="AA32" s="60" t="s">
        <v>149</v>
      </c>
      <c r="AB32" s="60" t="s">
        <v>200</v>
      </c>
      <c r="AC32" s="60" t="s">
        <v>200</v>
      </c>
      <c r="AD32" s="60" t="s">
        <v>200</v>
      </c>
      <c r="AE32" s="60" t="s">
        <v>200</v>
      </c>
      <c r="AF32" s="60" t="s">
        <v>200</v>
      </c>
      <c r="AG32" s="60" t="s">
        <v>110</v>
      </c>
      <c r="AH32" s="60" t="s">
        <v>149</v>
      </c>
      <c r="AI32" s="60" t="s">
        <v>200</v>
      </c>
      <c r="AJ32" s="60">
        <v>0</v>
      </c>
      <c r="AK32" s="60" t="s">
        <v>200</v>
      </c>
      <c r="AL32" s="60" t="s">
        <v>200</v>
      </c>
      <c r="AM32" s="60" t="s">
        <v>200</v>
      </c>
      <c r="AN32" s="60" t="s">
        <v>128</v>
      </c>
      <c r="AO32" s="60" t="s">
        <v>200</v>
      </c>
      <c r="AP32" s="60" t="s">
        <v>200</v>
      </c>
      <c r="AQ32" s="60" t="s">
        <v>200</v>
      </c>
      <c r="AR32" s="60" t="s">
        <v>110</v>
      </c>
      <c r="AS32" s="60" t="s">
        <v>200</v>
      </c>
      <c r="AT32" s="60" t="s">
        <v>200</v>
      </c>
      <c r="AU32" s="60" t="s">
        <v>110</v>
      </c>
      <c r="AV32" s="60" t="s">
        <v>200</v>
      </c>
      <c r="AW32" s="60">
        <v>238908372</v>
      </c>
      <c r="AX32" s="60" t="s">
        <v>200</v>
      </c>
      <c r="AY32" s="60" t="s">
        <v>128</v>
      </c>
      <c r="AZ32" s="60" t="s">
        <v>200</v>
      </c>
      <c r="BA32" s="60" t="s">
        <v>200</v>
      </c>
      <c r="BB32" s="60" t="s">
        <v>200</v>
      </c>
      <c r="BC32" s="60" t="s">
        <v>200</v>
      </c>
      <c r="BD32" s="60" t="s">
        <v>128</v>
      </c>
      <c r="BE32" s="60" t="s">
        <v>148</v>
      </c>
      <c r="BF32" s="60" t="s">
        <v>200</v>
      </c>
      <c r="BG32" s="60" t="s">
        <v>110</v>
      </c>
      <c r="BH32" s="60" t="s">
        <v>200</v>
      </c>
      <c r="BI32" s="60" t="s">
        <v>200</v>
      </c>
      <c r="BJ32" s="60" t="s">
        <v>200</v>
      </c>
      <c r="BK32" s="60" t="s">
        <v>200</v>
      </c>
      <c r="BL32" s="60" t="s">
        <v>200</v>
      </c>
      <c r="BM32" s="60" t="s">
        <v>200</v>
      </c>
      <c r="BN32" s="60" t="s">
        <v>200</v>
      </c>
      <c r="BO32" s="60" t="s">
        <v>200</v>
      </c>
      <c r="BP32" s="60" t="s">
        <v>149</v>
      </c>
      <c r="BQ32" s="60" t="s">
        <v>110</v>
      </c>
      <c r="BR32" s="60" t="s">
        <v>128</v>
      </c>
      <c r="BS32" s="60" t="s">
        <v>200</v>
      </c>
      <c r="BT32" s="60" t="s">
        <v>200</v>
      </c>
      <c r="BU32" s="60" t="s">
        <v>148</v>
      </c>
      <c r="BV32" s="60" t="s">
        <v>200</v>
      </c>
      <c r="BW32" s="60" t="s">
        <v>200</v>
      </c>
      <c r="BX32" s="60" t="s">
        <v>200</v>
      </c>
      <c r="BY32" s="60" t="s">
        <v>200</v>
      </c>
      <c r="BZ32" s="60" t="s">
        <v>200</v>
      </c>
      <c r="CA32" s="60" t="s">
        <v>200</v>
      </c>
      <c r="CB32" s="60" t="s">
        <v>200</v>
      </c>
      <c r="CC32" s="60" t="s">
        <v>200</v>
      </c>
      <c r="CD32" s="60" t="s">
        <v>200</v>
      </c>
      <c r="CE32" s="60" t="s">
        <v>200</v>
      </c>
      <c r="CF32" s="60" t="s">
        <v>200</v>
      </c>
      <c r="CG32" s="60" t="s">
        <v>200</v>
      </c>
      <c r="CH32" s="60" t="s">
        <v>200</v>
      </c>
      <c r="CI32" s="60" t="s">
        <v>200</v>
      </c>
      <c r="CJ32" s="60" t="s">
        <v>148</v>
      </c>
      <c r="CK32" s="60" t="s">
        <v>200</v>
      </c>
      <c r="CL32" s="60" t="s">
        <v>200</v>
      </c>
      <c r="CM32" s="60" t="s">
        <v>200</v>
      </c>
      <c r="CN32" s="60" t="s">
        <v>200</v>
      </c>
      <c r="CO32" s="60" t="s">
        <v>200</v>
      </c>
      <c r="CP32" s="60" t="s">
        <v>200</v>
      </c>
      <c r="CQ32" s="60" t="s">
        <v>200</v>
      </c>
      <c r="CR32" s="60" t="s">
        <v>110</v>
      </c>
      <c r="CS32" s="60" t="s">
        <v>200</v>
      </c>
      <c r="CT32" s="60" t="s">
        <v>110</v>
      </c>
      <c r="CU32" s="60" t="s">
        <v>200</v>
      </c>
      <c r="CV32" s="60" t="s">
        <v>200</v>
      </c>
      <c r="CW32" s="60" t="s">
        <v>200</v>
      </c>
      <c r="CX32" s="60" t="s">
        <v>200</v>
      </c>
      <c r="CY32" s="60" t="s">
        <v>200</v>
      </c>
      <c r="CZ32" s="60" t="s">
        <v>110</v>
      </c>
      <c r="DA32" s="60" t="s">
        <v>200</v>
      </c>
      <c r="DB32" s="60" t="s">
        <v>149</v>
      </c>
      <c r="DC32" s="60" t="s">
        <v>149</v>
      </c>
      <c r="DD32" s="60" t="s">
        <v>200</v>
      </c>
      <c r="DE32" s="60" t="s">
        <v>200</v>
      </c>
      <c r="DF32" s="60" t="s">
        <v>200</v>
      </c>
      <c r="DG32" s="60" t="s">
        <v>200</v>
      </c>
      <c r="DH32" s="60" t="s">
        <v>200</v>
      </c>
      <c r="DI32" s="60" t="s">
        <v>200</v>
      </c>
      <c r="DJ32" s="60" t="s">
        <v>200</v>
      </c>
      <c r="DK32" s="60" t="s">
        <v>200</v>
      </c>
      <c r="DL32" s="60" t="s">
        <v>200</v>
      </c>
      <c r="DM32" s="60" t="s">
        <v>200</v>
      </c>
      <c r="DN32" s="60" t="s">
        <v>200</v>
      </c>
      <c r="DO32" s="60" t="s">
        <v>200</v>
      </c>
      <c r="DP32" s="60" t="s">
        <v>200</v>
      </c>
      <c r="DQ32" s="60" t="s">
        <v>200</v>
      </c>
      <c r="DR32" s="60" t="s">
        <v>200</v>
      </c>
      <c r="DS32" s="60" t="s">
        <v>200</v>
      </c>
      <c r="DT32" s="60" t="s">
        <v>200</v>
      </c>
      <c r="DU32" s="60" t="s">
        <v>200</v>
      </c>
      <c r="DV32" s="60" t="s">
        <v>200</v>
      </c>
      <c r="DW32" s="60" t="s">
        <v>200</v>
      </c>
      <c r="DX32" s="60" t="s">
        <v>200</v>
      </c>
      <c r="DY32" s="60" t="s">
        <v>200</v>
      </c>
      <c r="DZ32" s="60" t="s">
        <v>200</v>
      </c>
      <c r="EA32" s="60" t="s">
        <v>200</v>
      </c>
      <c r="EB32" s="60" t="s">
        <v>200</v>
      </c>
      <c r="EC32" s="60" t="s">
        <v>200</v>
      </c>
      <c r="ED32" s="60" t="s">
        <v>200</v>
      </c>
      <c r="EE32" s="60" t="s">
        <v>200</v>
      </c>
      <c r="EF32" s="60" t="s">
        <v>200</v>
      </c>
      <c r="EG32" s="60" t="s">
        <v>200</v>
      </c>
      <c r="EH32" s="60" t="s">
        <v>200</v>
      </c>
      <c r="EI32" s="60" t="s">
        <v>200</v>
      </c>
      <c r="EJ32" s="60" t="s">
        <v>200</v>
      </c>
      <c r="EK32" s="60" t="s">
        <v>200</v>
      </c>
      <c r="EL32" s="60" t="s">
        <v>200</v>
      </c>
      <c r="EM32" s="60" t="s">
        <v>200</v>
      </c>
      <c r="EN32" s="60" t="s">
        <v>200</v>
      </c>
      <c r="EO32" s="60" t="s">
        <v>200</v>
      </c>
      <c r="EP32" s="60" t="s">
        <v>200</v>
      </c>
      <c r="EQ32" s="60" t="s">
        <v>200</v>
      </c>
      <c r="ER32" s="60" t="s">
        <v>200</v>
      </c>
      <c r="ES32" s="60" t="s">
        <v>200</v>
      </c>
      <c r="ET32" s="60" t="s">
        <v>200</v>
      </c>
      <c r="EU32" s="60" t="s">
        <v>200</v>
      </c>
      <c r="EV32" s="60" t="s">
        <v>200</v>
      </c>
      <c r="EW32" s="60" t="s">
        <v>200</v>
      </c>
      <c r="EX32" s="60" t="s">
        <v>200</v>
      </c>
      <c r="EY32" s="60" t="s">
        <v>200</v>
      </c>
      <c r="EZ32" s="60" t="s">
        <v>200</v>
      </c>
      <c r="FA32" s="60" t="s">
        <v>200</v>
      </c>
      <c r="FB32" s="60" t="s">
        <v>148</v>
      </c>
      <c r="FC32" s="60" t="s">
        <v>200</v>
      </c>
      <c r="FD32" s="60" t="s">
        <v>200</v>
      </c>
      <c r="FE32" s="60" t="s">
        <v>200</v>
      </c>
      <c r="FF32" s="60">
        <v>3355567</v>
      </c>
      <c r="FG32" s="60" t="s">
        <v>200</v>
      </c>
      <c r="FH32" s="60" t="s">
        <v>110</v>
      </c>
      <c r="FI32" s="60" t="s">
        <v>200</v>
      </c>
      <c r="FJ32" s="60" t="s">
        <v>110</v>
      </c>
      <c r="FK32" s="60" t="s">
        <v>200</v>
      </c>
      <c r="FL32" s="60">
        <v>240627821</v>
      </c>
      <c r="FM32" s="60" t="s">
        <v>148</v>
      </c>
      <c r="FN32" s="60" t="s">
        <v>200</v>
      </c>
      <c r="FO32" s="60" t="s">
        <v>200</v>
      </c>
      <c r="FP32" s="60" t="s">
        <v>110</v>
      </c>
      <c r="FQ32" s="60" t="s">
        <v>149</v>
      </c>
      <c r="FR32" s="60" t="s">
        <v>149</v>
      </c>
      <c r="FS32" s="60" t="s">
        <v>200</v>
      </c>
      <c r="FT32" s="60" t="s">
        <v>148</v>
      </c>
      <c r="FU32" s="60" t="s">
        <v>200</v>
      </c>
      <c r="FV32" s="60" t="s">
        <v>200</v>
      </c>
      <c r="FW32" s="60" t="s">
        <v>200</v>
      </c>
      <c r="FX32" s="60" t="s">
        <v>149</v>
      </c>
      <c r="FY32" s="60" t="s">
        <v>149</v>
      </c>
      <c r="FZ32" s="60">
        <v>284590644</v>
      </c>
      <c r="GA32" s="60" t="s">
        <v>128</v>
      </c>
      <c r="GB32" s="60" t="s">
        <v>149</v>
      </c>
      <c r="GC32" s="60" t="s">
        <v>149</v>
      </c>
      <c r="GD32" s="60" t="s">
        <v>200</v>
      </c>
      <c r="GE32" s="60" t="s">
        <v>110</v>
      </c>
      <c r="GF32" s="60" t="s">
        <v>110</v>
      </c>
      <c r="GG32" s="60" t="s">
        <v>200</v>
      </c>
      <c r="GH32" s="60" t="s">
        <v>200</v>
      </c>
      <c r="GI32" s="60" t="s">
        <v>110</v>
      </c>
      <c r="GJ32" s="60" t="s">
        <v>200</v>
      </c>
      <c r="GK32" s="60" t="s">
        <v>110</v>
      </c>
      <c r="GL32" s="60" t="s">
        <v>200</v>
      </c>
      <c r="GM32" s="60" t="s">
        <v>110</v>
      </c>
      <c r="GN32" s="60" t="s">
        <v>200</v>
      </c>
      <c r="GO32" s="60" t="s">
        <v>200</v>
      </c>
      <c r="GP32" s="60" t="s">
        <v>110</v>
      </c>
      <c r="GQ32" s="60" t="s">
        <v>200</v>
      </c>
      <c r="GR32" s="60" t="s">
        <v>200</v>
      </c>
      <c r="GS32" s="60" t="s">
        <v>200</v>
      </c>
      <c r="GT32" s="60" t="s">
        <v>200</v>
      </c>
      <c r="GU32" s="60" t="s">
        <v>200</v>
      </c>
      <c r="GV32" s="60" t="s">
        <v>200</v>
      </c>
      <c r="GW32" s="60" t="s">
        <v>200</v>
      </c>
      <c r="GX32" s="60" t="s">
        <v>200</v>
      </c>
      <c r="GY32" s="60" t="s">
        <v>200</v>
      </c>
      <c r="GZ32" s="60" t="s">
        <v>200</v>
      </c>
      <c r="HA32" s="60" t="s">
        <v>200</v>
      </c>
      <c r="HB32" s="60" t="s">
        <v>200</v>
      </c>
      <c r="HC32" s="60" t="s">
        <v>200</v>
      </c>
      <c r="HD32" s="60" t="s">
        <v>200</v>
      </c>
      <c r="HE32" s="60" t="s">
        <v>200</v>
      </c>
      <c r="HF32" s="60" t="s">
        <v>200</v>
      </c>
      <c r="HG32" s="60" t="s">
        <v>200</v>
      </c>
      <c r="HH32" s="60" t="s">
        <v>200</v>
      </c>
      <c r="HI32" s="60" t="s">
        <v>148</v>
      </c>
      <c r="HJ32" s="60" t="s">
        <v>200</v>
      </c>
      <c r="HK32" s="60" t="s">
        <v>200</v>
      </c>
      <c r="HL32" s="60" t="s">
        <v>200</v>
      </c>
      <c r="HM32" s="60" t="s">
        <v>200</v>
      </c>
      <c r="HN32" s="60" t="s">
        <v>200</v>
      </c>
      <c r="HO32" s="60" t="s">
        <v>200</v>
      </c>
      <c r="HP32" s="60" t="s">
        <v>200</v>
      </c>
      <c r="HQ32" s="60" t="s">
        <v>200</v>
      </c>
      <c r="HR32" s="60" t="s">
        <v>200</v>
      </c>
      <c r="HS32" s="60"/>
      <c r="HT32" s="60" t="s">
        <v>200</v>
      </c>
      <c r="HU32" s="60"/>
      <c r="HV32" s="60"/>
      <c r="HW32" s="60"/>
      <c r="HX32" s="60" t="s">
        <v>110</v>
      </c>
      <c r="HY32" s="60" t="s">
        <v>200</v>
      </c>
      <c r="HZ32" s="60" t="s">
        <v>188</v>
      </c>
      <c r="IA32" s="60"/>
      <c r="IB32" s="60" t="s">
        <v>200</v>
      </c>
      <c r="IC32" s="60" t="s">
        <v>200</v>
      </c>
      <c r="ID32" s="60" t="s">
        <v>200</v>
      </c>
      <c r="IE32" s="60"/>
      <c r="IF32" s="60" t="s">
        <v>110</v>
      </c>
      <c r="IG32" s="60" t="s">
        <v>200</v>
      </c>
      <c r="IH32" s="60" t="s">
        <v>200</v>
      </c>
      <c r="II32" s="60" t="s">
        <v>200</v>
      </c>
      <c r="IJ32" s="60" t="s">
        <v>200</v>
      </c>
      <c r="IK32" s="60" t="s">
        <v>200</v>
      </c>
      <c r="IL32" s="60" t="s">
        <v>200</v>
      </c>
      <c r="IM32" s="60" t="s">
        <v>200</v>
      </c>
      <c r="IN32" s="60" t="s">
        <v>200</v>
      </c>
      <c r="IO32" s="60"/>
      <c r="IP32" s="60" t="s">
        <v>200</v>
      </c>
      <c r="IQ32" s="60" t="s">
        <v>200</v>
      </c>
      <c r="IR32" s="60" t="s">
        <v>200</v>
      </c>
      <c r="IS32" s="60" t="s">
        <v>200</v>
      </c>
      <c r="IT32" s="60"/>
      <c r="IU32" s="60" t="s">
        <v>200</v>
      </c>
      <c r="IV32" s="60" t="s">
        <v>149</v>
      </c>
      <c r="IW32" s="60" t="s">
        <v>210</v>
      </c>
      <c r="IX32" s="60"/>
      <c r="IY32" s="60" t="s">
        <v>188</v>
      </c>
      <c r="IZ32" s="60" t="s">
        <v>200</v>
      </c>
      <c r="JA32" s="60" t="s">
        <v>200</v>
      </c>
      <c r="JB32" s="60" t="s">
        <v>200</v>
      </c>
      <c r="JC32" s="60" t="s">
        <v>200</v>
      </c>
      <c r="JD32" s="60" t="s">
        <v>200</v>
      </c>
      <c r="JE32" s="60" t="s">
        <v>200</v>
      </c>
      <c r="JF32" s="60" t="s">
        <v>188</v>
      </c>
      <c r="JG32" s="60"/>
      <c r="JH32" s="60" t="s">
        <v>200</v>
      </c>
      <c r="JI32" s="60" t="s">
        <v>200</v>
      </c>
      <c r="JJ32" s="60" t="s">
        <v>149</v>
      </c>
      <c r="JK32" s="60" t="s">
        <v>200</v>
      </c>
      <c r="JL32" s="60" t="s">
        <v>200</v>
      </c>
      <c r="JM32" s="60" t="s">
        <v>200</v>
      </c>
      <c r="JN32" s="60" t="s">
        <v>200</v>
      </c>
      <c r="JO32" s="60" t="s">
        <v>200</v>
      </c>
      <c r="JP32" s="60" t="s">
        <v>200</v>
      </c>
      <c r="JQ32" s="60" t="s">
        <v>110</v>
      </c>
      <c r="JR32" s="60"/>
      <c r="JS32" s="60" t="s">
        <v>200</v>
      </c>
      <c r="JT32" s="60"/>
      <c r="JU32" s="60" t="s">
        <v>200</v>
      </c>
      <c r="JV32" s="60" t="s">
        <v>200</v>
      </c>
      <c r="JW32" s="60"/>
      <c r="JX32" s="60" t="s">
        <v>200</v>
      </c>
      <c r="JY32" s="60" t="s">
        <v>200</v>
      </c>
      <c r="JZ32" s="60" t="s">
        <v>200</v>
      </c>
      <c r="KA32" s="60" t="s">
        <v>200</v>
      </c>
      <c r="KB32" s="60" t="s">
        <v>200</v>
      </c>
      <c r="KC32" s="60" t="s">
        <v>200</v>
      </c>
      <c r="KD32" s="60" t="s">
        <v>200</v>
      </c>
      <c r="KE32" s="60" t="s">
        <v>200</v>
      </c>
    </row>
    <row r="33" spans="1:291" ht="17.25" customHeight="1">
      <c r="A33" s="108"/>
      <c r="B33" s="61" t="s">
        <v>103</v>
      </c>
      <c r="C33" s="65" t="s">
        <v>57</v>
      </c>
      <c r="D33" s="60" t="s">
        <v>200</v>
      </c>
      <c r="E33" s="60" t="s">
        <v>200</v>
      </c>
      <c r="F33" s="60" t="s">
        <v>200</v>
      </c>
      <c r="G33" s="60" t="s">
        <v>200</v>
      </c>
      <c r="H33" s="60" t="s">
        <v>148</v>
      </c>
      <c r="I33" s="60" t="s">
        <v>200</v>
      </c>
      <c r="J33" s="60" t="s">
        <v>200</v>
      </c>
      <c r="K33" s="60" t="s">
        <v>110</v>
      </c>
      <c r="L33" s="60" t="s">
        <v>200</v>
      </c>
      <c r="M33" s="60" t="s">
        <v>110</v>
      </c>
      <c r="N33" s="60" t="s">
        <v>110</v>
      </c>
      <c r="O33" s="60">
        <v>716680</v>
      </c>
      <c r="P33" s="60" t="s">
        <v>200</v>
      </c>
      <c r="Q33" s="60" t="s">
        <v>200</v>
      </c>
      <c r="R33" s="60" t="s">
        <v>200</v>
      </c>
      <c r="S33" s="60" t="s">
        <v>200</v>
      </c>
      <c r="T33" s="60" t="s">
        <v>200</v>
      </c>
      <c r="U33" s="60" t="s">
        <v>110</v>
      </c>
      <c r="V33" s="60" t="s">
        <v>110</v>
      </c>
      <c r="W33" s="60" t="s">
        <v>110</v>
      </c>
      <c r="X33" s="60" t="s">
        <v>200</v>
      </c>
      <c r="Y33" s="60" t="s">
        <v>200</v>
      </c>
      <c r="Z33" s="60" t="s">
        <v>200</v>
      </c>
      <c r="AA33" s="60" t="s">
        <v>149</v>
      </c>
      <c r="AB33" s="60" t="s">
        <v>200</v>
      </c>
      <c r="AC33" s="60" t="s">
        <v>200</v>
      </c>
      <c r="AD33" s="60" t="s">
        <v>200</v>
      </c>
      <c r="AE33" s="60" t="s">
        <v>200</v>
      </c>
      <c r="AF33" s="60" t="s">
        <v>200</v>
      </c>
      <c r="AG33" s="60" t="s">
        <v>110</v>
      </c>
      <c r="AH33" s="60" t="s">
        <v>149</v>
      </c>
      <c r="AI33" s="60" t="s">
        <v>200</v>
      </c>
      <c r="AJ33" s="60">
        <v>0</v>
      </c>
      <c r="AK33" s="60" t="s">
        <v>200</v>
      </c>
      <c r="AL33" s="60" t="s">
        <v>200</v>
      </c>
      <c r="AM33" s="60" t="s">
        <v>200</v>
      </c>
      <c r="AN33" s="60" t="s">
        <v>128</v>
      </c>
      <c r="AO33" s="60" t="s">
        <v>200</v>
      </c>
      <c r="AP33" s="60" t="s">
        <v>200</v>
      </c>
      <c r="AQ33" s="60" t="s">
        <v>200</v>
      </c>
      <c r="AR33" s="60" t="s">
        <v>110</v>
      </c>
      <c r="AS33" s="60" t="s">
        <v>200</v>
      </c>
      <c r="AT33" s="60" t="s">
        <v>200</v>
      </c>
      <c r="AU33" s="60" t="s">
        <v>110</v>
      </c>
      <c r="AV33" s="60" t="s">
        <v>200</v>
      </c>
      <c r="AW33" s="60"/>
      <c r="AX33" s="60" t="s">
        <v>200</v>
      </c>
      <c r="AY33" s="60" t="s">
        <v>128</v>
      </c>
      <c r="AZ33" s="60" t="s">
        <v>200</v>
      </c>
      <c r="BA33" s="60" t="s">
        <v>200</v>
      </c>
      <c r="BB33" s="60" t="s">
        <v>200</v>
      </c>
      <c r="BC33" s="60" t="s">
        <v>200</v>
      </c>
      <c r="BD33" s="60" t="s">
        <v>128</v>
      </c>
      <c r="BE33" s="60" t="s">
        <v>148</v>
      </c>
      <c r="BF33" s="60" t="s">
        <v>200</v>
      </c>
      <c r="BG33" s="60" t="s">
        <v>110</v>
      </c>
      <c r="BH33" s="60" t="s">
        <v>200</v>
      </c>
      <c r="BI33" s="60" t="s">
        <v>200</v>
      </c>
      <c r="BJ33" s="60" t="s">
        <v>200</v>
      </c>
      <c r="BK33" s="60" t="s">
        <v>200</v>
      </c>
      <c r="BL33" s="60" t="s">
        <v>200</v>
      </c>
      <c r="BM33" s="60" t="s">
        <v>200</v>
      </c>
      <c r="BN33" s="60" t="s">
        <v>200</v>
      </c>
      <c r="BO33" s="60" t="s">
        <v>200</v>
      </c>
      <c r="BP33" s="60" t="s">
        <v>149</v>
      </c>
      <c r="BQ33" s="60" t="s">
        <v>110</v>
      </c>
      <c r="BR33" s="60" t="s">
        <v>128</v>
      </c>
      <c r="BS33" s="60" t="s">
        <v>200</v>
      </c>
      <c r="BT33" s="60" t="s">
        <v>200</v>
      </c>
      <c r="BU33" s="60" t="s">
        <v>148</v>
      </c>
      <c r="BV33" s="60" t="s">
        <v>200</v>
      </c>
      <c r="BW33" s="60" t="s">
        <v>200</v>
      </c>
      <c r="BX33" s="60" t="s">
        <v>200</v>
      </c>
      <c r="BY33" s="60" t="s">
        <v>200</v>
      </c>
      <c r="BZ33" s="60">
        <v>6674038</v>
      </c>
      <c r="CA33" s="60" t="s">
        <v>200</v>
      </c>
      <c r="CB33" s="60" t="s">
        <v>200</v>
      </c>
      <c r="CC33" s="60" t="s">
        <v>200</v>
      </c>
      <c r="CD33" s="60" t="s">
        <v>200</v>
      </c>
      <c r="CE33" s="60" t="s">
        <v>200</v>
      </c>
      <c r="CF33" s="60" t="s">
        <v>200</v>
      </c>
      <c r="CG33" s="60" t="s">
        <v>200</v>
      </c>
      <c r="CH33" s="60" t="s">
        <v>200</v>
      </c>
      <c r="CI33" s="60"/>
      <c r="CJ33" s="60" t="s">
        <v>148</v>
      </c>
      <c r="CK33" s="60" t="s">
        <v>200</v>
      </c>
      <c r="CL33" s="60" t="s">
        <v>200</v>
      </c>
      <c r="CM33" s="60" t="s">
        <v>200</v>
      </c>
      <c r="CN33" s="60" t="s">
        <v>200</v>
      </c>
      <c r="CO33" s="60" t="s">
        <v>200</v>
      </c>
      <c r="CP33" s="60" t="s">
        <v>200</v>
      </c>
      <c r="CQ33" s="60" t="s">
        <v>200</v>
      </c>
      <c r="CR33" s="60" t="s">
        <v>110</v>
      </c>
      <c r="CS33" s="60" t="s">
        <v>200</v>
      </c>
      <c r="CT33" s="60" t="s">
        <v>110</v>
      </c>
      <c r="CU33" s="60" t="s">
        <v>200</v>
      </c>
      <c r="CV33" s="60" t="s">
        <v>200</v>
      </c>
      <c r="CW33" s="60" t="s">
        <v>200</v>
      </c>
      <c r="CX33" s="60" t="s">
        <v>200</v>
      </c>
      <c r="CY33" s="60" t="s">
        <v>200</v>
      </c>
      <c r="CZ33" s="60" t="s">
        <v>110</v>
      </c>
      <c r="DA33" s="60" t="s">
        <v>200</v>
      </c>
      <c r="DB33" s="60" t="s">
        <v>149</v>
      </c>
      <c r="DC33" s="60" t="s">
        <v>149</v>
      </c>
      <c r="DD33" s="60" t="s">
        <v>200</v>
      </c>
      <c r="DE33" s="60" t="s">
        <v>200</v>
      </c>
      <c r="DF33" s="60" t="s">
        <v>200</v>
      </c>
      <c r="DG33" s="60" t="s">
        <v>200</v>
      </c>
      <c r="DH33" s="60" t="s">
        <v>200</v>
      </c>
      <c r="DI33" s="60" t="s">
        <v>200</v>
      </c>
      <c r="DJ33" s="60" t="s">
        <v>200</v>
      </c>
      <c r="DK33" s="60" t="s">
        <v>200</v>
      </c>
      <c r="DL33" s="60" t="s">
        <v>200</v>
      </c>
      <c r="DM33" s="60" t="s">
        <v>200</v>
      </c>
      <c r="DN33" s="60" t="s">
        <v>200</v>
      </c>
      <c r="DO33" s="60" t="s">
        <v>200</v>
      </c>
      <c r="DP33" s="60" t="s">
        <v>200</v>
      </c>
      <c r="DQ33" s="60" t="s">
        <v>200</v>
      </c>
      <c r="DR33" s="60" t="s">
        <v>200</v>
      </c>
      <c r="DS33" s="60" t="s">
        <v>200</v>
      </c>
      <c r="DT33" s="60" t="s">
        <v>200</v>
      </c>
      <c r="DU33" s="60">
        <v>87346942</v>
      </c>
      <c r="DV33" s="60" t="s">
        <v>200</v>
      </c>
      <c r="DW33" s="60" t="s">
        <v>200</v>
      </c>
      <c r="DX33" s="60">
        <v>59489851</v>
      </c>
      <c r="DY33" s="60">
        <v>142222754</v>
      </c>
      <c r="DZ33" s="60" t="s">
        <v>200</v>
      </c>
      <c r="EA33" s="60" t="s">
        <v>200</v>
      </c>
      <c r="EB33" s="60" t="s">
        <v>200</v>
      </c>
      <c r="EC33" s="60" t="s">
        <v>200</v>
      </c>
      <c r="ED33" s="60" t="s">
        <v>200</v>
      </c>
      <c r="EE33" s="60" t="s">
        <v>200</v>
      </c>
      <c r="EF33" s="60" t="s">
        <v>200</v>
      </c>
      <c r="EG33" s="60" t="s">
        <v>200</v>
      </c>
      <c r="EH33" s="60" t="s">
        <v>200</v>
      </c>
      <c r="EI33" s="60" t="s">
        <v>200</v>
      </c>
      <c r="EJ33" s="60" t="s">
        <v>200</v>
      </c>
      <c r="EK33" s="60" t="s">
        <v>200</v>
      </c>
      <c r="EL33" s="60" t="s">
        <v>200</v>
      </c>
      <c r="EM33" s="60" t="s">
        <v>200</v>
      </c>
      <c r="EN33" s="60" t="s">
        <v>200</v>
      </c>
      <c r="EO33" s="60" t="s">
        <v>200</v>
      </c>
      <c r="EP33" s="60" t="s">
        <v>200</v>
      </c>
      <c r="EQ33" s="60" t="s">
        <v>200</v>
      </c>
      <c r="ER33" s="60" t="s">
        <v>200</v>
      </c>
      <c r="ES33" s="60" t="s">
        <v>200</v>
      </c>
      <c r="ET33" s="60" t="s">
        <v>200</v>
      </c>
      <c r="EU33" s="60" t="s">
        <v>200</v>
      </c>
      <c r="EV33" s="60">
        <v>171524662</v>
      </c>
      <c r="EW33" s="60" t="s">
        <v>200</v>
      </c>
      <c r="EX33" s="60" t="s">
        <v>200</v>
      </c>
      <c r="EY33" s="60"/>
      <c r="EZ33" s="60" t="s">
        <v>200</v>
      </c>
      <c r="FA33" s="60" t="s">
        <v>200</v>
      </c>
      <c r="FB33" s="60" t="s">
        <v>148</v>
      </c>
      <c r="FC33" s="60" t="s">
        <v>200</v>
      </c>
      <c r="FD33" s="60" t="s">
        <v>200</v>
      </c>
      <c r="FE33" s="60" t="s">
        <v>200</v>
      </c>
      <c r="FF33" s="60">
        <v>79646704</v>
      </c>
      <c r="FG33" s="60" t="s">
        <v>200</v>
      </c>
      <c r="FH33" s="60" t="s">
        <v>110</v>
      </c>
      <c r="FI33" s="60" t="s">
        <v>200</v>
      </c>
      <c r="FJ33" s="60" t="s">
        <v>110</v>
      </c>
      <c r="FK33" s="60" t="s">
        <v>200</v>
      </c>
      <c r="FL33" s="60" t="s">
        <v>200</v>
      </c>
      <c r="FM33" s="60" t="s">
        <v>148</v>
      </c>
      <c r="FN33" s="60" t="s">
        <v>200</v>
      </c>
      <c r="FO33" s="60" t="s">
        <v>200</v>
      </c>
      <c r="FP33" s="60" t="s">
        <v>110</v>
      </c>
      <c r="FQ33" s="60" t="s">
        <v>149</v>
      </c>
      <c r="FR33" s="60" t="s">
        <v>149</v>
      </c>
      <c r="FS33" s="60" t="s">
        <v>200</v>
      </c>
      <c r="FT33" s="60" t="s">
        <v>148</v>
      </c>
      <c r="FU33" s="60" t="s">
        <v>200</v>
      </c>
      <c r="FV33" s="60" t="s">
        <v>200</v>
      </c>
      <c r="FW33" s="60"/>
      <c r="FX33" s="60" t="s">
        <v>149</v>
      </c>
      <c r="FY33" s="60" t="s">
        <v>149</v>
      </c>
      <c r="FZ33" s="60">
        <v>3606652</v>
      </c>
      <c r="GA33" s="60" t="s">
        <v>128</v>
      </c>
      <c r="GB33" s="60" t="s">
        <v>149</v>
      </c>
      <c r="GC33" s="60" t="s">
        <v>149</v>
      </c>
      <c r="GD33" s="60" t="s">
        <v>200</v>
      </c>
      <c r="GE33" s="60" t="s">
        <v>110</v>
      </c>
      <c r="GF33" s="60" t="s">
        <v>110</v>
      </c>
      <c r="GG33" s="60" t="s">
        <v>200</v>
      </c>
      <c r="GH33" s="60" t="s">
        <v>200</v>
      </c>
      <c r="GI33" s="60" t="s">
        <v>110</v>
      </c>
      <c r="GJ33" s="60" t="s">
        <v>200</v>
      </c>
      <c r="GK33" s="60" t="s">
        <v>110</v>
      </c>
      <c r="GL33" s="60" t="s">
        <v>200</v>
      </c>
      <c r="GM33" s="60" t="s">
        <v>110</v>
      </c>
      <c r="GN33" s="60" t="s">
        <v>200</v>
      </c>
      <c r="GO33" s="60" t="s">
        <v>200</v>
      </c>
      <c r="GP33" s="60" t="s">
        <v>110</v>
      </c>
      <c r="GQ33" s="60" t="s">
        <v>200</v>
      </c>
      <c r="GR33" s="60" t="s">
        <v>200</v>
      </c>
      <c r="GS33" s="60" t="s">
        <v>200</v>
      </c>
      <c r="GT33" s="60" t="s">
        <v>200</v>
      </c>
      <c r="GU33" s="60" t="s">
        <v>200</v>
      </c>
      <c r="GV33" s="60" t="s">
        <v>200</v>
      </c>
      <c r="GW33" s="60" t="s">
        <v>200</v>
      </c>
      <c r="GX33" s="60" t="s">
        <v>200</v>
      </c>
      <c r="GY33" s="60" t="s">
        <v>200</v>
      </c>
      <c r="GZ33" s="60" t="s">
        <v>200</v>
      </c>
      <c r="HA33" s="60">
        <v>83997795</v>
      </c>
      <c r="HB33" s="60" t="s">
        <v>200</v>
      </c>
      <c r="HC33" s="60" t="s">
        <v>200</v>
      </c>
      <c r="HD33" s="60" t="s">
        <v>200</v>
      </c>
      <c r="HE33" s="60" t="s">
        <v>200</v>
      </c>
      <c r="HF33" s="60" t="s">
        <v>200</v>
      </c>
      <c r="HG33" s="60" t="s">
        <v>200</v>
      </c>
      <c r="HH33" s="60" t="s">
        <v>200</v>
      </c>
      <c r="HI33" s="60" t="s">
        <v>148</v>
      </c>
      <c r="HJ33" s="60" t="s">
        <v>200</v>
      </c>
      <c r="HK33" s="60" t="s">
        <v>200</v>
      </c>
      <c r="HL33" s="60" t="s">
        <v>200</v>
      </c>
      <c r="HM33" s="60" t="s">
        <v>200</v>
      </c>
      <c r="HN33" s="60" t="s">
        <v>200</v>
      </c>
      <c r="HO33" s="60" t="s">
        <v>200</v>
      </c>
      <c r="HP33" s="60" t="s">
        <v>200</v>
      </c>
      <c r="HQ33" s="60" t="s">
        <v>200</v>
      </c>
      <c r="HR33" s="60" t="s">
        <v>200</v>
      </c>
      <c r="HS33" s="60"/>
      <c r="HT33" s="60">
        <v>39504645</v>
      </c>
      <c r="HU33" s="60"/>
      <c r="HV33" s="60"/>
      <c r="HW33" s="60"/>
      <c r="HX33" s="60" t="s">
        <v>110</v>
      </c>
      <c r="HY33" s="60" t="s">
        <v>200</v>
      </c>
      <c r="HZ33" s="60" t="s">
        <v>188</v>
      </c>
      <c r="IA33" s="60" t="s">
        <v>200</v>
      </c>
      <c r="IB33" s="60" t="s">
        <v>200</v>
      </c>
      <c r="IC33" s="60" t="s">
        <v>200</v>
      </c>
      <c r="ID33" s="60" t="s">
        <v>200</v>
      </c>
      <c r="IE33" s="60"/>
      <c r="IF33" s="60" t="s">
        <v>110</v>
      </c>
      <c r="IG33" s="60" t="s">
        <v>200</v>
      </c>
      <c r="IH33" s="60" t="s">
        <v>200</v>
      </c>
      <c r="II33" s="60" t="s">
        <v>200</v>
      </c>
      <c r="IJ33" s="60">
        <v>7249089</v>
      </c>
      <c r="IK33" s="60" t="s">
        <v>200</v>
      </c>
      <c r="IL33" s="60" t="s">
        <v>200</v>
      </c>
      <c r="IM33" s="60" t="s">
        <v>200</v>
      </c>
      <c r="IN33" s="60" t="s">
        <v>200</v>
      </c>
      <c r="IO33" s="60" t="s">
        <v>200</v>
      </c>
      <c r="IP33" s="60" t="s">
        <v>200</v>
      </c>
      <c r="IQ33" s="60" t="s">
        <v>200</v>
      </c>
      <c r="IR33" s="60" t="s">
        <v>200</v>
      </c>
      <c r="IS33" s="60" t="s">
        <v>200</v>
      </c>
      <c r="IT33" s="60" t="s">
        <v>200</v>
      </c>
      <c r="IU33" s="60" t="s">
        <v>200</v>
      </c>
      <c r="IV33" s="60" t="s">
        <v>149</v>
      </c>
      <c r="IW33" s="60" t="s">
        <v>210</v>
      </c>
      <c r="IX33" s="60"/>
      <c r="IY33" s="60" t="s">
        <v>188</v>
      </c>
      <c r="IZ33" s="60" t="s">
        <v>200</v>
      </c>
      <c r="JA33" s="60" t="s">
        <v>200</v>
      </c>
      <c r="JB33" s="60" t="s">
        <v>200</v>
      </c>
      <c r="JC33" s="67">
        <v>5704310</v>
      </c>
      <c r="JD33" s="60" t="s">
        <v>200</v>
      </c>
      <c r="JE33" s="60">
        <v>1763359</v>
      </c>
      <c r="JF33" s="60" t="s">
        <v>188</v>
      </c>
      <c r="JG33" s="60"/>
      <c r="JH33" s="60" t="s">
        <v>200</v>
      </c>
      <c r="JI33" s="60" t="s">
        <v>200</v>
      </c>
      <c r="JJ33" s="60" t="s">
        <v>149</v>
      </c>
      <c r="JK33" s="60" t="s">
        <v>200</v>
      </c>
      <c r="JL33" s="60" t="s">
        <v>200</v>
      </c>
      <c r="JM33" s="60" t="s">
        <v>200</v>
      </c>
      <c r="JN33" s="60" t="s">
        <v>200</v>
      </c>
      <c r="JO33" s="60" t="s">
        <v>200</v>
      </c>
      <c r="JP33" s="60" t="s">
        <v>200</v>
      </c>
      <c r="JQ33" s="60" t="s">
        <v>110</v>
      </c>
      <c r="JR33" s="60" t="s">
        <v>200</v>
      </c>
      <c r="JS33" s="60" t="s">
        <v>200</v>
      </c>
      <c r="JT33" s="60"/>
      <c r="JU33" s="60" t="s">
        <v>200</v>
      </c>
      <c r="JV33" s="60" t="s">
        <v>200</v>
      </c>
      <c r="JW33" s="60"/>
      <c r="JX33" s="60" t="s">
        <v>200</v>
      </c>
      <c r="JY33" s="60" t="s">
        <v>200</v>
      </c>
      <c r="JZ33" s="60" t="s">
        <v>200</v>
      </c>
      <c r="KA33" s="60">
        <v>0</v>
      </c>
      <c r="KB33" s="60" t="s">
        <v>200</v>
      </c>
      <c r="KC33" s="60" t="s">
        <v>200</v>
      </c>
      <c r="KD33" s="60" t="s">
        <v>200</v>
      </c>
      <c r="KE33" s="60" t="s">
        <v>200</v>
      </c>
    </row>
    <row r="34" spans="1:291" ht="17.25" customHeight="1">
      <c r="A34" s="108"/>
      <c r="B34" s="61" t="s">
        <v>104</v>
      </c>
      <c r="C34" s="65" t="s">
        <v>58</v>
      </c>
      <c r="D34" s="60" t="s">
        <v>200</v>
      </c>
      <c r="E34" s="60" t="s">
        <v>200</v>
      </c>
      <c r="F34" s="60" t="s">
        <v>200</v>
      </c>
      <c r="G34" s="60" t="s">
        <v>200</v>
      </c>
      <c r="H34" s="60" t="s">
        <v>148</v>
      </c>
      <c r="I34" s="60" t="s">
        <v>200</v>
      </c>
      <c r="J34" s="60" t="s">
        <v>200</v>
      </c>
      <c r="K34" s="60" t="s">
        <v>110</v>
      </c>
      <c r="L34" s="60" t="s">
        <v>200</v>
      </c>
      <c r="M34" s="60" t="s">
        <v>110</v>
      </c>
      <c r="N34" s="60" t="s">
        <v>110</v>
      </c>
      <c r="O34" s="60" t="s">
        <v>200</v>
      </c>
      <c r="P34" s="60" t="s">
        <v>200</v>
      </c>
      <c r="Q34" s="60" t="s">
        <v>200</v>
      </c>
      <c r="R34" s="60" t="s">
        <v>200</v>
      </c>
      <c r="S34" s="60">
        <v>211181834</v>
      </c>
      <c r="T34" s="60" t="s">
        <v>200</v>
      </c>
      <c r="U34" s="60" t="s">
        <v>110</v>
      </c>
      <c r="V34" s="60" t="s">
        <v>110</v>
      </c>
      <c r="W34" s="60" t="s">
        <v>110</v>
      </c>
      <c r="X34" s="60" t="s">
        <v>200</v>
      </c>
      <c r="Y34" s="60" t="s">
        <v>200</v>
      </c>
      <c r="Z34" s="60">
        <v>5461500</v>
      </c>
      <c r="AA34" s="60" t="s">
        <v>149</v>
      </c>
      <c r="AB34" s="60" t="s">
        <v>200</v>
      </c>
      <c r="AC34" s="60" t="s">
        <v>200</v>
      </c>
      <c r="AD34" s="60" t="s">
        <v>200</v>
      </c>
      <c r="AE34" s="60" t="s">
        <v>200</v>
      </c>
      <c r="AF34" s="60" t="s">
        <v>200</v>
      </c>
      <c r="AG34" s="60" t="s">
        <v>110</v>
      </c>
      <c r="AH34" s="60" t="s">
        <v>149</v>
      </c>
      <c r="AI34" s="60" t="s">
        <v>200</v>
      </c>
      <c r="AJ34" s="60" t="s">
        <v>200</v>
      </c>
      <c r="AK34" s="60" t="s">
        <v>200</v>
      </c>
      <c r="AL34" s="60" t="s">
        <v>200</v>
      </c>
      <c r="AM34" s="60" t="s">
        <v>200</v>
      </c>
      <c r="AN34" s="60" t="s">
        <v>128</v>
      </c>
      <c r="AO34" s="60" t="s">
        <v>200</v>
      </c>
      <c r="AP34" s="60" t="s">
        <v>200</v>
      </c>
      <c r="AQ34" s="60" t="s">
        <v>200</v>
      </c>
      <c r="AR34" s="60" t="s">
        <v>110</v>
      </c>
      <c r="AS34" s="60" t="s">
        <v>200</v>
      </c>
      <c r="AT34" s="60" t="s">
        <v>200</v>
      </c>
      <c r="AU34" s="60" t="s">
        <v>110</v>
      </c>
      <c r="AV34" s="60" t="s">
        <v>200</v>
      </c>
      <c r="AW34" s="60" t="s">
        <v>200</v>
      </c>
      <c r="AX34" s="60" t="s">
        <v>200</v>
      </c>
      <c r="AY34" s="60" t="s">
        <v>128</v>
      </c>
      <c r="AZ34" s="60" t="s">
        <v>200</v>
      </c>
      <c r="BA34" s="60" t="s">
        <v>200</v>
      </c>
      <c r="BB34" s="60" t="s">
        <v>200</v>
      </c>
      <c r="BC34" s="60" t="s">
        <v>200</v>
      </c>
      <c r="BD34" s="60" t="s">
        <v>128</v>
      </c>
      <c r="BE34" s="60" t="s">
        <v>148</v>
      </c>
      <c r="BF34" s="60" t="s">
        <v>200</v>
      </c>
      <c r="BG34" s="60" t="s">
        <v>110</v>
      </c>
      <c r="BH34" s="60" t="s">
        <v>200</v>
      </c>
      <c r="BI34" s="60" t="s">
        <v>200</v>
      </c>
      <c r="BJ34" s="60" t="s">
        <v>200</v>
      </c>
      <c r="BK34" s="60" t="s">
        <v>200</v>
      </c>
      <c r="BL34" s="60" t="s">
        <v>200</v>
      </c>
      <c r="BM34" s="60" t="s">
        <v>200</v>
      </c>
      <c r="BN34" s="60" t="s">
        <v>200</v>
      </c>
      <c r="BO34" s="60" t="s">
        <v>200</v>
      </c>
      <c r="BP34" s="60" t="s">
        <v>149</v>
      </c>
      <c r="BQ34" s="60" t="s">
        <v>110</v>
      </c>
      <c r="BR34" s="60" t="s">
        <v>128</v>
      </c>
      <c r="BS34" s="60" t="s">
        <v>200</v>
      </c>
      <c r="BT34" s="60" t="s">
        <v>200</v>
      </c>
      <c r="BU34" s="60" t="s">
        <v>148</v>
      </c>
      <c r="BV34" s="60" t="s">
        <v>200</v>
      </c>
      <c r="BW34" s="60" t="s">
        <v>200</v>
      </c>
      <c r="BX34" s="60" t="s">
        <v>200</v>
      </c>
      <c r="BY34" s="60" t="s">
        <v>200</v>
      </c>
      <c r="BZ34" s="60" t="s">
        <v>200</v>
      </c>
      <c r="CA34" s="60" t="s">
        <v>200</v>
      </c>
      <c r="CB34" s="60" t="s">
        <v>200</v>
      </c>
      <c r="CC34" s="60" t="s">
        <v>200</v>
      </c>
      <c r="CD34" s="60" t="s">
        <v>200</v>
      </c>
      <c r="CE34" s="60" t="s">
        <v>200</v>
      </c>
      <c r="CF34" s="60" t="s">
        <v>200</v>
      </c>
      <c r="CG34" s="60" t="s">
        <v>200</v>
      </c>
      <c r="CH34" s="60" t="s">
        <v>200</v>
      </c>
      <c r="CI34" s="60" t="s">
        <v>200</v>
      </c>
      <c r="CJ34" s="60" t="s">
        <v>148</v>
      </c>
      <c r="CK34" s="60" t="s">
        <v>200</v>
      </c>
      <c r="CL34" s="60" t="s">
        <v>200</v>
      </c>
      <c r="CM34" s="60" t="s">
        <v>200</v>
      </c>
      <c r="CN34" s="60" t="s">
        <v>200</v>
      </c>
      <c r="CO34" s="60" t="s">
        <v>200</v>
      </c>
      <c r="CP34" s="60" t="s">
        <v>200</v>
      </c>
      <c r="CQ34" s="60" t="s">
        <v>200</v>
      </c>
      <c r="CR34" s="60" t="s">
        <v>110</v>
      </c>
      <c r="CS34" s="60" t="s">
        <v>200</v>
      </c>
      <c r="CT34" s="60" t="s">
        <v>110</v>
      </c>
      <c r="CU34" s="60" t="s">
        <v>200</v>
      </c>
      <c r="CV34" s="60" t="s">
        <v>200</v>
      </c>
      <c r="CW34" s="60">
        <v>59807814</v>
      </c>
      <c r="CX34" s="60" t="s">
        <v>200</v>
      </c>
      <c r="CY34" s="60" t="s">
        <v>200</v>
      </c>
      <c r="CZ34" s="60" t="s">
        <v>110</v>
      </c>
      <c r="DA34" s="60" t="s">
        <v>200</v>
      </c>
      <c r="DB34" s="60" t="s">
        <v>149</v>
      </c>
      <c r="DC34" s="60" t="s">
        <v>149</v>
      </c>
      <c r="DD34" s="60">
        <v>16202193</v>
      </c>
      <c r="DE34" s="60" t="s">
        <v>200</v>
      </c>
      <c r="DF34" s="60" t="s">
        <v>200</v>
      </c>
      <c r="DG34" s="60" t="s">
        <v>200</v>
      </c>
      <c r="DH34" s="60" t="s">
        <v>200</v>
      </c>
      <c r="DI34" s="60" t="s">
        <v>200</v>
      </c>
      <c r="DJ34" s="60" t="s">
        <v>200</v>
      </c>
      <c r="DK34" s="60" t="s">
        <v>200</v>
      </c>
      <c r="DL34" s="60" t="s">
        <v>200</v>
      </c>
      <c r="DM34" s="60" t="s">
        <v>200</v>
      </c>
      <c r="DN34" s="60" t="s">
        <v>200</v>
      </c>
      <c r="DO34" s="60" t="s">
        <v>200</v>
      </c>
      <c r="DP34" s="60" t="s">
        <v>200</v>
      </c>
      <c r="DQ34" s="60" t="s">
        <v>200</v>
      </c>
      <c r="DR34" s="60" t="s">
        <v>200</v>
      </c>
      <c r="DS34" s="60" t="s">
        <v>200</v>
      </c>
      <c r="DT34" s="60" t="s">
        <v>200</v>
      </c>
      <c r="DU34" s="60" t="s">
        <v>200</v>
      </c>
      <c r="DV34" s="60" t="s">
        <v>200</v>
      </c>
      <c r="DW34" s="60" t="s">
        <v>200</v>
      </c>
      <c r="DX34" s="60" t="s">
        <v>200</v>
      </c>
      <c r="DY34" s="60" t="s">
        <v>200</v>
      </c>
      <c r="DZ34" s="60" t="s">
        <v>200</v>
      </c>
      <c r="EA34" s="60" t="s">
        <v>200</v>
      </c>
      <c r="EB34" s="60" t="s">
        <v>200</v>
      </c>
      <c r="EC34" s="60" t="s">
        <v>200</v>
      </c>
      <c r="ED34" s="60" t="s">
        <v>200</v>
      </c>
      <c r="EE34" s="60" t="s">
        <v>200</v>
      </c>
      <c r="EF34" s="60" t="s">
        <v>200</v>
      </c>
      <c r="EG34" s="60" t="s">
        <v>200</v>
      </c>
      <c r="EH34" s="60" t="s">
        <v>200</v>
      </c>
      <c r="EI34" s="60" t="s">
        <v>200</v>
      </c>
      <c r="EJ34" s="60" t="s">
        <v>200</v>
      </c>
      <c r="EK34" s="60" t="s">
        <v>200</v>
      </c>
      <c r="EL34" s="60" t="s">
        <v>200</v>
      </c>
      <c r="EM34" s="60" t="s">
        <v>200</v>
      </c>
      <c r="EN34" s="60" t="s">
        <v>200</v>
      </c>
      <c r="EO34" s="60" t="s">
        <v>200</v>
      </c>
      <c r="EP34" s="60" t="s">
        <v>200</v>
      </c>
      <c r="EQ34" s="60" t="s">
        <v>200</v>
      </c>
      <c r="ER34" s="60" t="s">
        <v>200</v>
      </c>
      <c r="ES34" s="60" t="s">
        <v>200</v>
      </c>
      <c r="ET34" s="60" t="s">
        <v>200</v>
      </c>
      <c r="EU34" s="60" t="s">
        <v>200</v>
      </c>
      <c r="EV34" s="60" t="s">
        <v>200</v>
      </c>
      <c r="EW34" s="60" t="s">
        <v>200</v>
      </c>
      <c r="EX34" s="60" t="s">
        <v>200</v>
      </c>
      <c r="EY34" s="60" t="s">
        <v>200</v>
      </c>
      <c r="EZ34" s="60" t="s">
        <v>200</v>
      </c>
      <c r="FA34" s="60" t="s">
        <v>200</v>
      </c>
      <c r="FB34" s="60" t="s">
        <v>148</v>
      </c>
      <c r="FC34" s="60" t="s">
        <v>200</v>
      </c>
      <c r="FD34" s="60" t="s">
        <v>200</v>
      </c>
      <c r="FE34" s="60" t="s">
        <v>200</v>
      </c>
      <c r="FF34" s="60" t="s">
        <v>200</v>
      </c>
      <c r="FG34" s="60" t="s">
        <v>200</v>
      </c>
      <c r="FH34" s="60" t="s">
        <v>110</v>
      </c>
      <c r="FI34" s="60" t="s">
        <v>200</v>
      </c>
      <c r="FJ34" s="60" t="s">
        <v>110</v>
      </c>
      <c r="FK34" s="60" t="s">
        <v>200</v>
      </c>
      <c r="FL34" s="60" t="s">
        <v>200</v>
      </c>
      <c r="FM34" s="60" t="s">
        <v>148</v>
      </c>
      <c r="FN34" s="60" t="s">
        <v>200</v>
      </c>
      <c r="FO34" s="60" t="s">
        <v>200</v>
      </c>
      <c r="FP34" s="60" t="s">
        <v>110</v>
      </c>
      <c r="FQ34" s="60" t="s">
        <v>149</v>
      </c>
      <c r="FR34" s="60" t="s">
        <v>149</v>
      </c>
      <c r="FS34" s="60">
        <v>435575000</v>
      </c>
      <c r="FT34" s="60" t="s">
        <v>148</v>
      </c>
      <c r="FU34" s="60" t="s">
        <v>200</v>
      </c>
      <c r="FV34" s="60" t="s">
        <v>200</v>
      </c>
      <c r="FW34" s="60" t="s">
        <v>200</v>
      </c>
      <c r="FX34" s="60" t="s">
        <v>149</v>
      </c>
      <c r="FY34" s="60" t="s">
        <v>149</v>
      </c>
      <c r="FZ34" s="60" t="s">
        <v>200</v>
      </c>
      <c r="GA34" s="60" t="s">
        <v>128</v>
      </c>
      <c r="GB34" s="60" t="s">
        <v>149</v>
      </c>
      <c r="GC34" s="60" t="s">
        <v>149</v>
      </c>
      <c r="GD34" s="60" t="s">
        <v>200</v>
      </c>
      <c r="GE34" s="60" t="s">
        <v>110</v>
      </c>
      <c r="GF34" s="60" t="s">
        <v>110</v>
      </c>
      <c r="GG34" s="60" t="s">
        <v>200</v>
      </c>
      <c r="GH34" s="60" t="s">
        <v>200</v>
      </c>
      <c r="GI34" s="60" t="s">
        <v>110</v>
      </c>
      <c r="GJ34" s="60" t="s">
        <v>200</v>
      </c>
      <c r="GK34" s="60" t="s">
        <v>110</v>
      </c>
      <c r="GL34" s="60">
        <v>3535348</v>
      </c>
      <c r="GM34" s="60" t="s">
        <v>110</v>
      </c>
      <c r="GN34" s="60" t="s">
        <v>200</v>
      </c>
      <c r="GO34" s="60" t="s">
        <v>200</v>
      </c>
      <c r="GP34" s="60" t="s">
        <v>110</v>
      </c>
      <c r="GQ34" s="60" t="s">
        <v>200</v>
      </c>
      <c r="GR34" s="60" t="s">
        <v>200</v>
      </c>
      <c r="GS34" s="60" t="s">
        <v>200</v>
      </c>
      <c r="GT34" s="60" t="s">
        <v>200</v>
      </c>
      <c r="GU34" s="60" t="s">
        <v>200</v>
      </c>
      <c r="GV34" s="60" t="s">
        <v>200</v>
      </c>
      <c r="GW34" s="60" t="s">
        <v>200</v>
      </c>
      <c r="GX34" s="60" t="s">
        <v>200</v>
      </c>
      <c r="GY34" s="60" t="s">
        <v>200</v>
      </c>
      <c r="GZ34" s="60" t="s">
        <v>200</v>
      </c>
      <c r="HA34" s="60" t="s">
        <v>200</v>
      </c>
      <c r="HB34" s="60" t="s">
        <v>200</v>
      </c>
      <c r="HC34" s="60" t="s">
        <v>200</v>
      </c>
      <c r="HD34" s="60" t="s">
        <v>200</v>
      </c>
      <c r="HE34" s="60" t="s">
        <v>200</v>
      </c>
      <c r="HF34" s="60" t="s">
        <v>200</v>
      </c>
      <c r="HG34" s="60" t="s">
        <v>200</v>
      </c>
      <c r="HH34" s="60" t="s">
        <v>200</v>
      </c>
      <c r="HI34" s="60" t="s">
        <v>148</v>
      </c>
      <c r="HJ34" s="60" t="s">
        <v>200</v>
      </c>
      <c r="HK34" s="60" t="s">
        <v>200</v>
      </c>
      <c r="HL34" s="60" t="s">
        <v>200</v>
      </c>
      <c r="HM34" s="60" t="s">
        <v>200</v>
      </c>
      <c r="HN34" s="60" t="s">
        <v>200</v>
      </c>
      <c r="HO34" s="60" t="s">
        <v>200</v>
      </c>
      <c r="HP34" s="60" t="s">
        <v>200</v>
      </c>
      <c r="HQ34" s="60" t="s">
        <v>200</v>
      </c>
      <c r="HR34" s="60" t="s">
        <v>200</v>
      </c>
      <c r="HS34" s="60"/>
      <c r="HT34" s="67">
        <v>1370411</v>
      </c>
      <c r="HU34" s="60"/>
      <c r="HV34" s="60"/>
      <c r="HW34" s="60"/>
      <c r="HX34" s="60" t="s">
        <v>110</v>
      </c>
      <c r="HY34" s="60" t="s">
        <v>200</v>
      </c>
      <c r="HZ34" s="60" t="s">
        <v>188</v>
      </c>
      <c r="IA34" s="60" t="s">
        <v>200</v>
      </c>
      <c r="IB34" s="67">
        <v>250511</v>
      </c>
      <c r="IC34" s="60" t="s">
        <v>200</v>
      </c>
      <c r="ID34" s="60" t="s">
        <v>200</v>
      </c>
      <c r="IE34" s="60" t="s">
        <v>200</v>
      </c>
      <c r="IF34" s="60" t="s">
        <v>110</v>
      </c>
      <c r="IG34" s="60" t="s">
        <v>200</v>
      </c>
      <c r="IH34" s="60" t="s">
        <v>200</v>
      </c>
      <c r="II34" s="60" t="s">
        <v>200</v>
      </c>
      <c r="IJ34" s="60" t="s">
        <v>200</v>
      </c>
      <c r="IK34" s="60" t="s">
        <v>200</v>
      </c>
      <c r="IL34" s="60" t="s">
        <v>200</v>
      </c>
      <c r="IM34" s="60" t="s">
        <v>200</v>
      </c>
      <c r="IN34" s="60" t="s">
        <v>200</v>
      </c>
      <c r="IO34" s="60" t="s">
        <v>200</v>
      </c>
      <c r="IP34" s="60" t="s">
        <v>200</v>
      </c>
      <c r="IQ34" s="60" t="s">
        <v>200</v>
      </c>
      <c r="IR34" s="60" t="s">
        <v>200</v>
      </c>
      <c r="IS34" s="60" t="s">
        <v>200</v>
      </c>
      <c r="IT34" s="60" t="s">
        <v>200</v>
      </c>
      <c r="IU34" s="60" t="s">
        <v>200</v>
      </c>
      <c r="IV34" s="60" t="s">
        <v>149</v>
      </c>
      <c r="IW34" s="60" t="s">
        <v>210</v>
      </c>
      <c r="IX34" s="60"/>
      <c r="IY34" s="60" t="s">
        <v>188</v>
      </c>
      <c r="IZ34" s="60" t="s">
        <v>200</v>
      </c>
      <c r="JA34" s="60" t="s">
        <v>200</v>
      </c>
      <c r="JB34" s="60" t="s">
        <v>200</v>
      </c>
      <c r="JC34" s="60" t="s">
        <v>200</v>
      </c>
      <c r="JD34" s="60" t="s">
        <v>200</v>
      </c>
      <c r="JE34" s="60" t="s">
        <v>200</v>
      </c>
      <c r="JF34" s="60" t="s">
        <v>188</v>
      </c>
      <c r="JG34" s="60" t="s">
        <v>200</v>
      </c>
      <c r="JH34" s="60" t="s">
        <v>200</v>
      </c>
      <c r="JI34" s="60" t="s">
        <v>200</v>
      </c>
      <c r="JJ34" s="60" t="s">
        <v>149</v>
      </c>
      <c r="JK34" s="60" t="s">
        <v>200</v>
      </c>
      <c r="JL34" s="60" t="s">
        <v>200</v>
      </c>
      <c r="JM34" s="60" t="s">
        <v>200</v>
      </c>
      <c r="JN34" s="60" t="s">
        <v>200</v>
      </c>
      <c r="JO34" s="60" t="s">
        <v>200</v>
      </c>
      <c r="JP34" s="60" t="s">
        <v>200</v>
      </c>
      <c r="JQ34" s="60" t="s">
        <v>110</v>
      </c>
      <c r="JR34" s="60" t="s">
        <v>200</v>
      </c>
      <c r="JS34" s="60" t="s">
        <v>200</v>
      </c>
      <c r="JT34" s="60" t="s">
        <v>200</v>
      </c>
      <c r="JU34" s="60" t="s">
        <v>200</v>
      </c>
      <c r="JV34" s="60" t="s">
        <v>200</v>
      </c>
      <c r="JW34" s="60"/>
      <c r="JX34" s="60" t="s">
        <v>200</v>
      </c>
      <c r="JY34" s="60" t="s">
        <v>200</v>
      </c>
      <c r="JZ34" s="60" t="s">
        <v>200</v>
      </c>
      <c r="KA34" s="60" t="s">
        <v>200</v>
      </c>
      <c r="KB34" s="60" t="s">
        <v>200</v>
      </c>
      <c r="KC34" s="60" t="s">
        <v>200</v>
      </c>
      <c r="KD34" s="60" t="s">
        <v>200</v>
      </c>
      <c r="KE34" s="60" t="s">
        <v>200</v>
      </c>
    </row>
    <row r="35" spans="1:291" ht="17.25" customHeight="1">
      <c r="A35" s="108"/>
      <c r="B35" s="61" t="s">
        <v>105</v>
      </c>
      <c r="C35" s="65" t="s">
        <v>59</v>
      </c>
      <c r="D35" s="60" t="s">
        <v>200</v>
      </c>
      <c r="E35" s="60" t="s">
        <v>200</v>
      </c>
      <c r="F35" s="60" t="s">
        <v>200</v>
      </c>
      <c r="G35" s="60" t="s">
        <v>200</v>
      </c>
      <c r="H35" s="60" t="s">
        <v>148</v>
      </c>
      <c r="I35" s="60" t="s">
        <v>200</v>
      </c>
      <c r="J35" s="60" t="s">
        <v>200</v>
      </c>
      <c r="K35" s="60" t="s">
        <v>110</v>
      </c>
      <c r="L35" s="60" t="s">
        <v>200</v>
      </c>
      <c r="M35" s="60" t="s">
        <v>110</v>
      </c>
      <c r="N35" s="60" t="s">
        <v>110</v>
      </c>
      <c r="O35" s="60">
        <v>22500000</v>
      </c>
      <c r="P35" s="60" t="s">
        <v>200</v>
      </c>
      <c r="Q35" s="60" t="s">
        <v>200</v>
      </c>
      <c r="R35" s="60" t="s">
        <v>200</v>
      </c>
      <c r="S35" s="60" t="s">
        <v>200</v>
      </c>
      <c r="T35" s="60" t="s">
        <v>200</v>
      </c>
      <c r="U35" s="60" t="s">
        <v>110</v>
      </c>
      <c r="V35" s="60" t="s">
        <v>110</v>
      </c>
      <c r="W35" s="60" t="s">
        <v>110</v>
      </c>
      <c r="X35" s="60" t="s">
        <v>200</v>
      </c>
      <c r="Y35" s="60">
        <v>36000000</v>
      </c>
      <c r="Z35" s="60" t="s">
        <v>200</v>
      </c>
      <c r="AA35" s="60" t="s">
        <v>149</v>
      </c>
      <c r="AB35" s="60" t="s">
        <v>200</v>
      </c>
      <c r="AC35" s="60" t="s">
        <v>200</v>
      </c>
      <c r="AD35" s="60" t="s">
        <v>200</v>
      </c>
      <c r="AE35" s="60" t="s">
        <v>200</v>
      </c>
      <c r="AF35" s="60" t="s">
        <v>200</v>
      </c>
      <c r="AG35" s="60" t="s">
        <v>110</v>
      </c>
      <c r="AH35" s="60" t="s">
        <v>149</v>
      </c>
      <c r="AI35" s="60" t="s">
        <v>200</v>
      </c>
      <c r="AJ35" s="60" t="s">
        <v>200</v>
      </c>
      <c r="AK35" s="60" t="s">
        <v>200</v>
      </c>
      <c r="AL35" s="60" t="s">
        <v>200</v>
      </c>
      <c r="AM35" s="60">
        <v>0</v>
      </c>
      <c r="AN35" s="60" t="s">
        <v>128</v>
      </c>
      <c r="AO35" s="60" t="s">
        <v>200</v>
      </c>
      <c r="AP35" s="60" t="s">
        <v>200</v>
      </c>
      <c r="AQ35" s="60" t="s">
        <v>200</v>
      </c>
      <c r="AR35" s="60" t="s">
        <v>110</v>
      </c>
      <c r="AS35" s="60">
        <v>31040000</v>
      </c>
      <c r="AT35" s="60" t="s">
        <v>200</v>
      </c>
      <c r="AU35" s="60" t="s">
        <v>110</v>
      </c>
      <c r="AV35" s="60" t="s">
        <v>200</v>
      </c>
      <c r="AW35" s="60" t="s">
        <v>200</v>
      </c>
      <c r="AX35" s="60" t="s">
        <v>200</v>
      </c>
      <c r="AY35" s="60" t="s">
        <v>128</v>
      </c>
      <c r="AZ35" s="60" t="s">
        <v>200</v>
      </c>
      <c r="BA35" s="60" t="s">
        <v>200</v>
      </c>
      <c r="BB35" s="60" t="s">
        <v>200</v>
      </c>
      <c r="BC35" s="60" t="s">
        <v>200</v>
      </c>
      <c r="BD35" s="60" t="s">
        <v>128</v>
      </c>
      <c r="BE35" s="60" t="s">
        <v>148</v>
      </c>
      <c r="BF35" s="60" t="s">
        <v>200</v>
      </c>
      <c r="BG35" s="60" t="s">
        <v>110</v>
      </c>
      <c r="BH35" s="60" t="s">
        <v>200</v>
      </c>
      <c r="BI35" s="60">
        <v>0</v>
      </c>
      <c r="BJ35" s="60" t="s">
        <v>200</v>
      </c>
      <c r="BK35" s="60" t="s">
        <v>200</v>
      </c>
      <c r="BL35" s="60" t="s">
        <v>200</v>
      </c>
      <c r="BM35" s="60" t="s">
        <v>200</v>
      </c>
      <c r="BN35" s="60" t="s">
        <v>200</v>
      </c>
      <c r="BO35" s="60" t="s">
        <v>200</v>
      </c>
      <c r="BP35" s="60" t="s">
        <v>149</v>
      </c>
      <c r="BQ35" s="60" t="s">
        <v>110</v>
      </c>
      <c r="BR35" s="60" t="s">
        <v>128</v>
      </c>
      <c r="BS35" s="60" t="s">
        <v>200</v>
      </c>
      <c r="BT35" s="60" t="s">
        <v>200</v>
      </c>
      <c r="BU35" s="60" t="s">
        <v>148</v>
      </c>
      <c r="BV35" s="60" t="s">
        <v>200</v>
      </c>
      <c r="BW35" s="60">
        <v>2380839</v>
      </c>
      <c r="BX35" s="60" t="s">
        <v>200</v>
      </c>
      <c r="BY35" s="60" t="s">
        <v>200</v>
      </c>
      <c r="BZ35" s="60" t="s">
        <v>200</v>
      </c>
      <c r="CA35" s="60" t="s">
        <v>200</v>
      </c>
      <c r="CB35" s="60" t="s">
        <v>200</v>
      </c>
      <c r="CC35" s="60" t="s">
        <v>200</v>
      </c>
      <c r="CD35" s="60" t="s">
        <v>200</v>
      </c>
      <c r="CE35" s="60" t="s">
        <v>200</v>
      </c>
      <c r="CF35" s="60" t="s">
        <v>200</v>
      </c>
      <c r="CG35" s="60" t="s">
        <v>200</v>
      </c>
      <c r="CH35" s="60" t="s">
        <v>200</v>
      </c>
      <c r="CI35" s="60" t="s">
        <v>200</v>
      </c>
      <c r="CJ35" s="60" t="s">
        <v>148</v>
      </c>
      <c r="CK35" s="60" t="s">
        <v>200</v>
      </c>
      <c r="CL35" s="60" t="s">
        <v>200</v>
      </c>
      <c r="CM35" s="60" t="s">
        <v>200</v>
      </c>
      <c r="CN35" s="60" t="s">
        <v>200</v>
      </c>
      <c r="CO35" s="60" t="s">
        <v>200</v>
      </c>
      <c r="CP35" s="60" t="s">
        <v>200</v>
      </c>
      <c r="CQ35" s="60" t="s">
        <v>200</v>
      </c>
      <c r="CR35" s="60" t="s">
        <v>110</v>
      </c>
      <c r="CS35" s="60" t="s">
        <v>200</v>
      </c>
      <c r="CT35" s="60" t="s">
        <v>110</v>
      </c>
      <c r="CU35" s="60" t="s">
        <v>200</v>
      </c>
      <c r="CV35" s="60" t="s">
        <v>200</v>
      </c>
      <c r="CW35" s="60" t="s">
        <v>200</v>
      </c>
      <c r="CX35" s="60" t="s">
        <v>200</v>
      </c>
      <c r="CY35" s="60" t="s">
        <v>200</v>
      </c>
      <c r="CZ35" s="60" t="s">
        <v>110</v>
      </c>
      <c r="DA35" s="60" t="s">
        <v>200</v>
      </c>
      <c r="DB35" s="60" t="s">
        <v>149</v>
      </c>
      <c r="DC35" s="60" t="s">
        <v>149</v>
      </c>
      <c r="DD35" s="60" t="s">
        <v>200</v>
      </c>
      <c r="DE35" s="60" t="s">
        <v>200</v>
      </c>
      <c r="DF35" s="60" t="s">
        <v>200</v>
      </c>
      <c r="DG35" s="60">
        <v>21077104</v>
      </c>
      <c r="DH35" s="60" t="s">
        <v>200</v>
      </c>
      <c r="DI35" s="60" t="s">
        <v>200</v>
      </c>
      <c r="DJ35" s="60">
        <v>120000</v>
      </c>
      <c r="DK35" s="60">
        <v>7821000</v>
      </c>
      <c r="DL35" s="60" t="s">
        <v>200</v>
      </c>
      <c r="DM35" s="60" t="s">
        <v>200</v>
      </c>
      <c r="DN35" s="60" t="s">
        <v>200</v>
      </c>
      <c r="DO35" s="60" t="s">
        <v>200</v>
      </c>
      <c r="DP35" s="60" t="s">
        <v>200</v>
      </c>
      <c r="DQ35" s="60" t="s">
        <v>200</v>
      </c>
      <c r="DR35" s="60" t="s">
        <v>200</v>
      </c>
      <c r="DS35" s="60" t="s">
        <v>200</v>
      </c>
      <c r="DT35" s="60" t="s">
        <v>200</v>
      </c>
      <c r="DU35" s="60" t="s">
        <v>200</v>
      </c>
      <c r="DV35" s="60" t="s">
        <v>200</v>
      </c>
      <c r="DW35" s="60" t="s">
        <v>200</v>
      </c>
      <c r="DX35" s="60" t="s">
        <v>200</v>
      </c>
      <c r="DY35" s="60" t="s">
        <v>200</v>
      </c>
      <c r="DZ35" s="60">
        <v>9000000</v>
      </c>
      <c r="EA35" s="60" t="s">
        <v>200</v>
      </c>
      <c r="EB35" s="60" t="s">
        <v>200</v>
      </c>
      <c r="EC35" s="60" t="s">
        <v>200</v>
      </c>
      <c r="ED35" s="60" t="s">
        <v>200</v>
      </c>
      <c r="EE35" s="60" t="s">
        <v>200</v>
      </c>
      <c r="EF35" s="60" t="s">
        <v>200</v>
      </c>
      <c r="EG35" s="60" t="s">
        <v>200</v>
      </c>
      <c r="EH35" s="60" t="s">
        <v>200</v>
      </c>
      <c r="EI35" s="60" t="s">
        <v>200</v>
      </c>
      <c r="EJ35" s="60" t="s">
        <v>200</v>
      </c>
      <c r="EK35" s="60" t="s">
        <v>200</v>
      </c>
      <c r="EL35" s="60" t="s">
        <v>200</v>
      </c>
      <c r="EM35" s="60" t="s">
        <v>200</v>
      </c>
      <c r="EN35" s="60" t="s">
        <v>200</v>
      </c>
      <c r="EO35" s="60" t="s">
        <v>200</v>
      </c>
      <c r="EP35" s="60">
        <v>133614730</v>
      </c>
      <c r="EQ35" s="60" t="s">
        <v>200</v>
      </c>
      <c r="ER35" s="60" t="s">
        <v>200</v>
      </c>
      <c r="ES35" s="60">
        <v>14040000</v>
      </c>
      <c r="ET35" s="60" t="s">
        <v>200</v>
      </c>
      <c r="EU35" s="60" t="s">
        <v>200</v>
      </c>
      <c r="EV35" s="60" t="s">
        <v>200</v>
      </c>
      <c r="EW35" s="60" t="s">
        <v>200</v>
      </c>
      <c r="EX35" s="60" t="s">
        <v>200</v>
      </c>
      <c r="EY35" s="60" t="s">
        <v>200</v>
      </c>
      <c r="EZ35" s="60" t="s">
        <v>200</v>
      </c>
      <c r="FA35" s="60" t="s">
        <v>200</v>
      </c>
      <c r="FB35" s="60" t="s">
        <v>148</v>
      </c>
      <c r="FC35" s="60" t="s">
        <v>200</v>
      </c>
      <c r="FD35" s="60" t="s">
        <v>200</v>
      </c>
      <c r="FE35" s="60" t="s">
        <v>200</v>
      </c>
      <c r="FF35" s="60">
        <v>0</v>
      </c>
      <c r="FG35" s="60" t="s">
        <v>200</v>
      </c>
      <c r="FH35" s="60" t="s">
        <v>110</v>
      </c>
      <c r="FI35" s="60" t="s">
        <v>200</v>
      </c>
      <c r="FJ35" s="60" t="s">
        <v>110</v>
      </c>
      <c r="FK35" s="60" t="s">
        <v>200</v>
      </c>
      <c r="FL35" s="60" t="s">
        <v>200</v>
      </c>
      <c r="FM35" s="60" t="s">
        <v>148</v>
      </c>
      <c r="FN35" s="60" t="s">
        <v>200</v>
      </c>
      <c r="FO35" s="60" t="s">
        <v>200</v>
      </c>
      <c r="FP35" s="60" t="s">
        <v>110</v>
      </c>
      <c r="FQ35" s="60" t="s">
        <v>149</v>
      </c>
      <c r="FR35" s="60" t="s">
        <v>149</v>
      </c>
      <c r="FS35" s="60" t="s">
        <v>200</v>
      </c>
      <c r="FT35" s="60" t="s">
        <v>148</v>
      </c>
      <c r="FU35" s="60" t="s">
        <v>200</v>
      </c>
      <c r="FV35" s="60" t="s">
        <v>200</v>
      </c>
      <c r="FW35" s="60" t="s">
        <v>200</v>
      </c>
      <c r="FX35" s="60" t="s">
        <v>149</v>
      </c>
      <c r="FY35" s="60" t="s">
        <v>149</v>
      </c>
      <c r="FZ35" s="60" t="s">
        <v>200</v>
      </c>
      <c r="GA35" s="60" t="s">
        <v>128</v>
      </c>
      <c r="GB35" s="60" t="s">
        <v>149</v>
      </c>
      <c r="GC35" s="60" t="s">
        <v>149</v>
      </c>
      <c r="GD35" s="60" t="s">
        <v>200</v>
      </c>
      <c r="GE35" s="60" t="s">
        <v>110</v>
      </c>
      <c r="GF35" s="60" t="s">
        <v>110</v>
      </c>
      <c r="GG35" s="60" t="s">
        <v>200</v>
      </c>
      <c r="GH35" s="60" t="s">
        <v>200</v>
      </c>
      <c r="GI35" s="60" t="s">
        <v>110</v>
      </c>
      <c r="GJ35" s="60" t="s">
        <v>200</v>
      </c>
      <c r="GK35" s="60" t="s">
        <v>110</v>
      </c>
      <c r="GL35" s="60" t="s">
        <v>200</v>
      </c>
      <c r="GM35" s="60" t="s">
        <v>110</v>
      </c>
      <c r="GN35" s="60" t="s">
        <v>200</v>
      </c>
      <c r="GO35" s="60" t="s">
        <v>200</v>
      </c>
      <c r="GP35" s="60" t="s">
        <v>110</v>
      </c>
      <c r="GQ35" s="60" t="s">
        <v>200</v>
      </c>
      <c r="GR35" s="60" t="s">
        <v>200</v>
      </c>
      <c r="GS35" s="60" t="s">
        <v>200</v>
      </c>
      <c r="GT35" s="60" t="s">
        <v>200</v>
      </c>
      <c r="GU35" s="60" t="s">
        <v>200</v>
      </c>
      <c r="GV35" s="60" t="s">
        <v>200</v>
      </c>
      <c r="GW35" s="60" t="s">
        <v>200</v>
      </c>
      <c r="GX35" s="60" t="s">
        <v>200</v>
      </c>
      <c r="GY35" s="60" t="s">
        <v>200</v>
      </c>
      <c r="GZ35" s="60" t="s">
        <v>200</v>
      </c>
      <c r="HA35" s="60">
        <v>72631410</v>
      </c>
      <c r="HB35" s="60" t="s">
        <v>200</v>
      </c>
      <c r="HC35" s="60" t="s">
        <v>200</v>
      </c>
      <c r="HD35" s="60" t="s">
        <v>200</v>
      </c>
      <c r="HE35" s="60" t="s">
        <v>200</v>
      </c>
      <c r="HF35" s="60" t="s">
        <v>200</v>
      </c>
      <c r="HG35" s="60" t="s">
        <v>200</v>
      </c>
      <c r="HH35" s="60" t="s">
        <v>200</v>
      </c>
      <c r="HI35" s="60" t="s">
        <v>148</v>
      </c>
      <c r="HJ35" s="60" t="s">
        <v>200</v>
      </c>
      <c r="HK35" s="60" t="s">
        <v>200</v>
      </c>
      <c r="HL35" s="60" t="s">
        <v>200</v>
      </c>
      <c r="HM35" s="60" t="s">
        <v>200</v>
      </c>
      <c r="HN35" s="60" t="s">
        <v>200</v>
      </c>
      <c r="HO35" s="60" t="s">
        <v>200</v>
      </c>
      <c r="HP35" s="60" t="s">
        <v>200</v>
      </c>
      <c r="HQ35" s="60" t="s">
        <v>200</v>
      </c>
      <c r="HR35" s="60" t="s">
        <v>200</v>
      </c>
      <c r="HS35" s="60"/>
      <c r="HT35" s="60" t="s">
        <v>200</v>
      </c>
      <c r="HU35" s="60"/>
      <c r="HV35" s="60"/>
      <c r="HW35" s="60"/>
      <c r="HX35" s="60" t="s">
        <v>110</v>
      </c>
      <c r="HY35" s="67">
        <v>1760000</v>
      </c>
      <c r="HZ35" s="60" t="s">
        <v>188</v>
      </c>
      <c r="IA35" s="60" t="s">
        <v>200</v>
      </c>
      <c r="IB35" s="60" t="s">
        <v>200</v>
      </c>
      <c r="IC35" s="60" t="s">
        <v>200</v>
      </c>
      <c r="ID35" s="60" t="s">
        <v>200</v>
      </c>
      <c r="IE35" s="60" t="s">
        <v>200</v>
      </c>
      <c r="IF35" s="60" t="s">
        <v>110</v>
      </c>
      <c r="IG35" s="60" t="s">
        <v>200</v>
      </c>
      <c r="IH35" s="60" t="s">
        <v>200</v>
      </c>
      <c r="II35" s="60" t="s">
        <v>200</v>
      </c>
      <c r="IJ35" s="60" t="s">
        <v>200</v>
      </c>
      <c r="IK35" s="60" t="s">
        <v>200</v>
      </c>
      <c r="IL35" s="60" t="s">
        <v>200</v>
      </c>
      <c r="IM35" s="60" t="s">
        <v>200</v>
      </c>
      <c r="IN35" s="60" t="s">
        <v>200</v>
      </c>
      <c r="IO35" s="60" t="s">
        <v>200</v>
      </c>
      <c r="IP35" s="60" t="s">
        <v>200</v>
      </c>
      <c r="IQ35" s="60" t="s">
        <v>200</v>
      </c>
      <c r="IR35" s="60" t="s">
        <v>200</v>
      </c>
      <c r="IS35" s="60" t="s">
        <v>200</v>
      </c>
      <c r="IT35" s="60" t="s">
        <v>200</v>
      </c>
      <c r="IU35" s="60" t="s">
        <v>200</v>
      </c>
      <c r="IV35" s="60" t="s">
        <v>149</v>
      </c>
      <c r="IW35" s="60" t="s">
        <v>210</v>
      </c>
      <c r="IX35" s="60"/>
      <c r="IY35" s="60" t="s">
        <v>188</v>
      </c>
      <c r="IZ35" s="60" t="s">
        <v>200</v>
      </c>
      <c r="JA35" s="60" t="s">
        <v>200</v>
      </c>
      <c r="JB35" s="60" t="s">
        <v>200</v>
      </c>
      <c r="JC35" s="60">
        <v>467850</v>
      </c>
      <c r="JD35" s="60" t="s">
        <v>200</v>
      </c>
      <c r="JE35" s="60" t="s">
        <v>200</v>
      </c>
      <c r="JF35" s="60" t="s">
        <v>188</v>
      </c>
      <c r="JG35" s="60" t="s">
        <v>200</v>
      </c>
      <c r="JH35" s="60" t="s">
        <v>200</v>
      </c>
      <c r="JI35" s="60" t="s">
        <v>200</v>
      </c>
      <c r="JJ35" s="60" t="s">
        <v>149</v>
      </c>
      <c r="JK35" s="60" t="s">
        <v>200</v>
      </c>
      <c r="JL35" s="60" t="s">
        <v>200</v>
      </c>
      <c r="JM35" s="60" t="s">
        <v>200</v>
      </c>
      <c r="JN35" s="60" t="s">
        <v>200</v>
      </c>
      <c r="JO35" s="60" t="s">
        <v>200</v>
      </c>
      <c r="JP35" s="60">
        <v>0</v>
      </c>
      <c r="JQ35" s="60" t="s">
        <v>110</v>
      </c>
      <c r="JR35" s="60" t="s">
        <v>200</v>
      </c>
      <c r="JS35" s="60" t="s">
        <v>200</v>
      </c>
      <c r="JT35" s="60" t="s">
        <v>200</v>
      </c>
      <c r="JU35" s="60" t="s">
        <v>200</v>
      </c>
      <c r="JV35" s="60" t="s">
        <v>200</v>
      </c>
      <c r="JW35" s="60"/>
      <c r="JX35" s="60" t="s">
        <v>200</v>
      </c>
      <c r="JY35" s="60" t="s">
        <v>200</v>
      </c>
      <c r="JZ35" s="60" t="s">
        <v>200</v>
      </c>
      <c r="KA35" s="60" t="s">
        <v>200</v>
      </c>
      <c r="KB35" s="60" t="s">
        <v>200</v>
      </c>
      <c r="KC35" s="60" t="s">
        <v>200</v>
      </c>
      <c r="KD35" s="60" t="s">
        <v>200</v>
      </c>
      <c r="KE35" s="60" t="s">
        <v>200</v>
      </c>
    </row>
    <row r="36" spans="1:291" ht="17.25" customHeight="1">
      <c r="A36" s="108"/>
      <c r="B36" s="61" t="s">
        <v>106</v>
      </c>
      <c r="C36" s="65" t="s">
        <v>60</v>
      </c>
      <c r="D36" s="60" t="s">
        <v>200</v>
      </c>
      <c r="E36" s="60" t="s">
        <v>200</v>
      </c>
      <c r="F36" s="60" t="s">
        <v>200</v>
      </c>
      <c r="G36" s="60" t="s">
        <v>200</v>
      </c>
      <c r="H36" s="60" t="s">
        <v>148</v>
      </c>
      <c r="I36" s="60" t="s">
        <v>200</v>
      </c>
      <c r="J36" s="60" t="s">
        <v>200</v>
      </c>
      <c r="K36" s="60" t="s">
        <v>110</v>
      </c>
      <c r="L36" s="60" t="s">
        <v>200</v>
      </c>
      <c r="M36" s="60" t="s">
        <v>110</v>
      </c>
      <c r="N36" s="60" t="s">
        <v>110</v>
      </c>
      <c r="O36" s="60" t="s">
        <v>200</v>
      </c>
      <c r="P36" s="60" t="s">
        <v>200</v>
      </c>
      <c r="Q36" s="60" t="s">
        <v>200</v>
      </c>
      <c r="R36" s="60" t="s">
        <v>200</v>
      </c>
      <c r="S36" s="60" t="s">
        <v>200</v>
      </c>
      <c r="T36" s="60" t="s">
        <v>200</v>
      </c>
      <c r="U36" s="60" t="s">
        <v>110</v>
      </c>
      <c r="V36" s="60" t="s">
        <v>110</v>
      </c>
      <c r="W36" s="60" t="s">
        <v>110</v>
      </c>
      <c r="X36" s="60" t="s">
        <v>200</v>
      </c>
      <c r="Y36" s="60" t="s">
        <v>200</v>
      </c>
      <c r="Z36" s="60" t="s">
        <v>200</v>
      </c>
      <c r="AA36" s="60" t="s">
        <v>149</v>
      </c>
      <c r="AB36" s="60" t="s">
        <v>200</v>
      </c>
      <c r="AC36" s="60" t="s">
        <v>200</v>
      </c>
      <c r="AD36" s="60" t="s">
        <v>200</v>
      </c>
      <c r="AE36" s="60" t="s">
        <v>200</v>
      </c>
      <c r="AF36" s="60" t="s">
        <v>200</v>
      </c>
      <c r="AG36" s="60" t="s">
        <v>110</v>
      </c>
      <c r="AH36" s="60" t="s">
        <v>149</v>
      </c>
      <c r="AI36" s="60" t="s">
        <v>200</v>
      </c>
      <c r="AJ36" s="60" t="s">
        <v>200</v>
      </c>
      <c r="AK36" s="60" t="s">
        <v>200</v>
      </c>
      <c r="AL36" s="60" t="s">
        <v>200</v>
      </c>
      <c r="AM36" s="60" t="s">
        <v>200</v>
      </c>
      <c r="AN36" s="60" t="s">
        <v>128</v>
      </c>
      <c r="AO36" s="60" t="s">
        <v>200</v>
      </c>
      <c r="AP36" s="60" t="s">
        <v>200</v>
      </c>
      <c r="AQ36" s="60" t="s">
        <v>200</v>
      </c>
      <c r="AR36" s="60" t="s">
        <v>110</v>
      </c>
      <c r="AS36" s="60" t="s">
        <v>200</v>
      </c>
      <c r="AT36" s="60" t="s">
        <v>200</v>
      </c>
      <c r="AU36" s="60" t="s">
        <v>110</v>
      </c>
      <c r="AV36" s="60" t="s">
        <v>200</v>
      </c>
      <c r="AW36" s="60" t="s">
        <v>200</v>
      </c>
      <c r="AX36" s="60" t="s">
        <v>200</v>
      </c>
      <c r="AY36" s="60" t="s">
        <v>128</v>
      </c>
      <c r="AZ36" s="60" t="s">
        <v>200</v>
      </c>
      <c r="BA36" s="60" t="s">
        <v>200</v>
      </c>
      <c r="BB36" s="60" t="s">
        <v>200</v>
      </c>
      <c r="BC36" s="60" t="s">
        <v>200</v>
      </c>
      <c r="BD36" s="60" t="s">
        <v>128</v>
      </c>
      <c r="BE36" s="60" t="s">
        <v>148</v>
      </c>
      <c r="BF36" s="60" t="s">
        <v>200</v>
      </c>
      <c r="BG36" s="60" t="s">
        <v>110</v>
      </c>
      <c r="BH36" s="60" t="s">
        <v>200</v>
      </c>
      <c r="BI36" s="60" t="s">
        <v>200</v>
      </c>
      <c r="BJ36" s="60" t="s">
        <v>200</v>
      </c>
      <c r="BK36" s="60" t="s">
        <v>200</v>
      </c>
      <c r="BL36" s="60" t="s">
        <v>200</v>
      </c>
      <c r="BM36" s="60">
        <v>7833</v>
      </c>
      <c r="BN36" s="60" t="s">
        <v>200</v>
      </c>
      <c r="BO36" s="60" t="s">
        <v>200</v>
      </c>
      <c r="BP36" s="60" t="s">
        <v>149</v>
      </c>
      <c r="BQ36" s="60" t="s">
        <v>110</v>
      </c>
      <c r="BR36" s="60" t="s">
        <v>128</v>
      </c>
      <c r="BS36" s="60" t="s">
        <v>200</v>
      </c>
      <c r="BT36" s="60" t="s">
        <v>200</v>
      </c>
      <c r="BU36" s="60" t="s">
        <v>148</v>
      </c>
      <c r="BV36" s="60" t="s">
        <v>200</v>
      </c>
      <c r="BW36" s="60" t="s">
        <v>200</v>
      </c>
      <c r="BX36" s="60" t="s">
        <v>200</v>
      </c>
      <c r="BY36" s="60" t="s">
        <v>200</v>
      </c>
      <c r="BZ36" s="60" t="s">
        <v>200</v>
      </c>
      <c r="CA36" s="60" t="s">
        <v>200</v>
      </c>
      <c r="CB36" s="60" t="s">
        <v>200</v>
      </c>
      <c r="CC36" s="60" t="s">
        <v>200</v>
      </c>
      <c r="CD36" s="60" t="s">
        <v>200</v>
      </c>
      <c r="CE36" s="60" t="s">
        <v>200</v>
      </c>
      <c r="CF36" s="60" t="s">
        <v>200</v>
      </c>
      <c r="CG36" s="60" t="s">
        <v>200</v>
      </c>
      <c r="CH36" s="60" t="s">
        <v>200</v>
      </c>
      <c r="CI36" s="60" t="s">
        <v>200</v>
      </c>
      <c r="CJ36" s="60" t="s">
        <v>148</v>
      </c>
      <c r="CK36" s="60" t="s">
        <v>200</v>
      </c>
      <c r="CL36" s="60" t="s">
        <v>200</v>
      </c>
      <c r="CM36" s="60" t="s">
        <v>200</v>
      </c>
      <c r="CN36" s="60" t="s">
        <v>200</v>
      </c>
      <c r="CO36" s="60" t="s">
        <v>200</v>
      </c>
      <c r="CP36" s="60" t="s">
        <v>200</v>
      </c>
      <c r="CQ36" s="60" t="s">
        <v>200</v>
      </c>
      <c r="CR36" s="60" t="s">
        <v>110</v>
      </c>
      <c r="CS36" s="60" t="s">
        <v>200</v>
      </c>
      <c r="CT36" s="60" t="s">
        <v>110</v>
      </c>
      <c r="CU36" s="60" t="s">
        <v>200</v>
      </c>
      <c r="CV36" s="60" t="s">
        <v>200</v>
      </c>
      <c r="CW36" s="60" t="s">
        <v>200</v>
      </c>
      <c r="CX36" s="60" t="s">
        <v>200</v>
      </c>
      <c r="CY36" s="60" t="s">
        <v>200</v>
      </c>
      <c r="CZ36" s="60" t="s">
        <v>110</v>
      </c>
      <c r="DA36" s="60" t="s">
        <v>200</v>
      </c>
      <c r="DB36" s="60" t="s">
        <v>149</v>
      </c>
      <c r="DC36" s="60" t="s">
        <v>149</v>
      </c>
      <c r="DD36" s="60" t="s">
        <v>200</v>
      </c>
      <c r="DE36" s="60" t="s">
        <v>200</v>
      </c>
      <c r="DF36" s="60" t="s">
        <v>200</v>
      </c>
      <c r="DG36" s="60" t="s">
        <v>200</v>
      </c>
      <c r="DH36" s="60" t="s">
        <v>200</v>
      </c>
      <c r="DI36" s="60" t="s">
        <v>200</v>
      </c>
      <c r="DJ36" s="60" t="s">
        <v>200</v>
      </c>
      <c r="DK36" s="60" t="s">
        <v>200</v>
      </c>
      <c r="DL36" s="60" t="s">
        <v>200</v>
      </c>
      <c r="DM36" s="60" t="s">
        <v>200</v>
      </c>
      <c r="DN36" s="60" t="s">
        <v>200</v>
      </c>
      <c r="DO36" s="60" t="s">
        <v>200</v>
      </c>
      <c r="DP36" s="60" t="s">
        <v>200</v>
      </c>
      <c r="DQ36" s="60" t="s">
        <v>200</v>
      </c>
      <c r="DR36" s="60" t="s">
        <v>200</v>
      </c>
      <c r="DS36" s="60" t="s">
        <v>200</v>
      </c>
      <c r="DT36" s="60" t="s">
        <v>200</v>
      </c>
      <c r="DU36" s="60" t="s">
        <v>200</v>
      </c>
      <c r="DV36" s="60" t="s">
        <v>200</v>
      </c>
      <c r="DW36" s="60" t="s">
        <v>200</v>
      </c>
      <c r="DX36" s="60" t="s">
        <v>200</v>
      </c>
      <c r="DY36" s="60" t="s">
        <v>200</v>
      </c>
      <c r="DZ36" s="60" t="s">
        <v>200</v>
      </c>
      <c r="EA36" s="60" t="s">
        <v>200</v>
      </c>
      <c r="EB36" s="60" t="s">
        <v>200</v>
      </c>
      <c r="EC36" s="60" t="s">
        <v>200</v>
      </c>
      <c r="ED36" s="60" t="s">
        <v>200</v>
      </c>
      <c r="EE36" s="60" t="s">
        <v>200</v>
      </c>
      <c r="EF36" s="60" t="s">
        <v>200</v>
      </c>
      <c r="EG36" s="60" t="s">
        <v>200</v>
      </c>
      <c r="EH36" s="60" t="s">
        <v>200</v>
      </c>
      <c r="EI36" s="60" t="s">
        <v>200</v>
      </c>
      <c r="EJ36" s="60" t="s">
        <v>200</v>
      </c>
      <c r="EK36" s="60" t="s">
        <v>200</v>
      </c>
      <c r="EL36" s="60" t="s">
        <v>200</v>
      </c>
      <c r="EM36" s="60" t="s">
        <v>200</v>
      </c>
      <c r="EN36" s="60" t="s">
        <v>200</v>
      </c>
      <c r="EO36" s="60" t="s">
        <v>200</v>
      </c>
      <c r="EP36" s="60" t="s">
        <v>200</v>
      </c>
      <c r="EQ36" s="60" t="s">
        <v>200</v>
      </c>
      <c r="ER36" s="60" t="s">
        <v>200</v>
      </c>
      <c r="ES36" s="60" t="s">
        <v>200</v>
      </c>
      <c r="ET36" s="60" t="s">
        <v>200</v>
      </c>
      <c r="EU36" s="60" t="s">
        <v>200</v>
      </c>
      <c r="EV36" s="60" t="s">
        <v>200</v>
      </c>
      <c r="EW36" s="60" t="s">
        <v>200</v>
      </c>
      <c r="EX36" s="60" t="s">
        <v>200</v>
      </c>
      <c r="EY36" s="60" t="s">
        <v>200</v>
      </c>
      <c r="EZ36" s="60" t="s">
        <v>200</v>
      </c>
      <c r="FA36" s="60" t="s">
        <v>200</v>
      </c>
      <c r="FB36" s="60" t="s">
        <v>148</v>
      </c>
      <c r="FC36" s="60" t="s">
        <v>200</v>
      </c>
      <c r="FD36" s="60" t="s">
        <v>200</v>
      </c>
      <c r="FE36" s="60" t="s">
        <v>200</v>
      </c>
      <c r="FF36" s="60" t="s">
        <v>200</v>
      </c>
      <c r="FG36" s="60" t="s">
        <v>200</v>
      </c>
      <c r="FH36" s="60" t="s">
        <v>110</v>
      </c>
      <c r="FI36" s="60" t="s">
        <v>200</v>
      </c>
      <c r="FJ36" s="60" t="s">
        <v>110</v>
      </c>
      <c r="FK36" s="60" t="s">
        <v>200</v>
      </c>
      <c r="FL36" s="60" t="s">
        <v>200</v>
      </c>
      <c r="FM36" s="60" t="s">
        <v>148</v>
      </c>
      <c r="FN36" s="60" t="s">
        <v>200</v>
      </c>
      <c r="FO36" s="60" t="s">
        <v>200</v>
      </c>
      <c r="FP36" s="60" t="s">
        <v>110</v>
      </c>
      <c r="FQ36" s="60" t="s">
        <v>149</v>
      </c>
      <c r="FR36" s="60" t="s">
        <v>149</v>
      </c>
      <c r="FS36" s="60" t="s">
        <v>200</v>
      </c>
      <c r="FT36" s="60" t="s">
        <v>148</v>
      </c>
      <c r="FU36" s="60">
        <v>2895955359</v>
      </c>
      <c r="FV36" s="60" t="s">
        <v>200</v>
      </c>
      <c r="FW36" s="60" t="s">
        <v>200</v>
      </c>
      <c r="FX36" s="60" t="s">
        <v>149</v>
      </c>
      <c r="FY36" s="60" t="s">
        <v>149</v>
      </c>
      <c r="FZ36" s="60" t="s">
        <v>200</v>
      </c>
      <c r="GA36" s="60" t="s">
        <v>128</v>
      </c>
      <c r="GB36" s="60" t="s">
        <v>149</v>
      </c>
      <c r="GC36" s="60" t="s">
        <v>149</v>
      </c>
      <c r="GD36" s="60" t="s">
        <v>200</v>
      </c>
      <c r="GE36" s="60" t="s">
        <v>110</v>
      </c>
      <c r="GF36" s="60" t="s">
        <v>110</v>
      </c>
      <c r="GG36" s="60" t="s">
        <v>200</v>
      </c>
      <c r="GH36" s="60" t="s">
        <v>200</v>
      </c>
      <c r="GI36" s="60" t="s">
        <v>110</v>
      </c>
      <c r="GJ36" s="60" t="s">
        <v>200</v>
      </c>
      <c r="GK36" s="60" t="s">
        <v>110</v>
      </c>
      <c r="GL36" s="60" t="s">
        <v>200</v>
      </c>
      <c r="GM36" s="60" t="s">
        <v>110</v>
      </c>
      <c r="GN36" s="60" t="s">
        <v>200</v>
      </c>
      <c r="GO36" s="60" t="s">
        <v>200</v>
      </c>
      <c r="GP36" s="60" t="s">
        <v>110</v>
      </c>
      <c r="GQ36" s="60" t="s">
        <v>200</v>
      </c>
      <c r="GR36" s="60" t="s">
        <v>200</v>
      </c>
      <c r="GS36" s="60">
        <v>3804734</v>
      </c>
      <c r="GT36" s="60" t="s">
        <v>200</v>
      </c>
      <c r="GU36" s="60" t="s">
        <v>200</v>
      </c>
      <c r="GV36" s="60" t="s">
        <v>200</v>
      </c>
      <c r="GW36" s="60" t="s">
        <v>200</v>
      </c>
      <c r="GX36" s="60">
        <v>309136015</v>
      </c>
      <c r="GY36" s="60" t="s">
        <v>200</v>
      </c>
      <c r="GZ36" s="60" t="s">
        <v>200</v>
      </c>
      <c r="HA36" s="60" t="s">
        <v>200</v>
      </c>
      <c r="HB36" s="60" t="s">
        <v>200</v>
      </c>
      <c r="HC36" s="60" t="s">
        <v>200</v>
      </c>
      <c r="HD36" s="60" t="s">
        <v>200</v>
      </c>
      <c r="HE36" s="60" t="s">
        <v>200</v>
      </c>
      <c r="HF36" s="60" t="s">
        <v>200</v>
      </c>
      <c r="HG36" s="60" t="s">
        <v>200</v>
      </c>
      <c r="HH36" s="60" t="s">
        <v>200</v>
      </c>
      <c r="HI36" s="60" t="s">
        <v>148</v>
      </c>
      <c r="HJ36" s="60" t="s">
        <v>200</v>
      </c>
      <c r="HK36" s="60" t="s">
        <v>200</v>
      </c>
      <c r="HL36" s="60" t="s">
        <v>200</v>
      </c>
      <c r="HM36" s="60" t="s">
        <v>200</v>
      </c>
      <c r="HN36" s="60" t="s">
        <v>200</v>
      </c>
      <c r="HO36" s="60" t="s">
        <v>200</v>
      </c>
      <c r="HP36" s="60" t="s">
        <v>200</v>
      </c>
      <c r="HQ36" s="60" t="s">
        <v>200</v>
      </c>
      <c r="HR36" s="60" t="s">
        <v>200</v>
      </c>
      <c r="HS36" s="60" t="s">
        <v>200</v>
      </c>
      <c r="HT36" s="60" t="s">
        <v>200</v>
      </c>
      <c r="HU36" s="60"/>
      <c r="HV36" s="60" t="s">
        <v>200</v>
      </c>
      <c r="HW36" s="60"/>
      <c r="HX36" s="60" t="s">
        <v>110</v>
      </c>
      <c r="HY36" s="60" t="s">
        <v>200</v>
      </c>
      <c r="HZ36" s="60" t="s">
        <v>188</v>
      </c>
      <c r="IA36" s="60" t="s">
        <v>200</v>
      </c>
      <c r="IB36" s="60" t="s">
        <v>200</v>
      </c>
      <c r="IC36" s="60" t="s">
        <v>200</v>
      </c>
      <c r="ID36" s="60" t="s">
        <v>200</v>
      </c>
      <c r="IE36" s="60" t="s">
        <v>200</v>
      </c>
      <c r="IF36" s="60" t="s">
        <v>110</v>
      </c>
      <c r="IG36" s="60" t="s">
        <v>200</v>
      </c>
      <c r="IH36" s="60" t="s">
        <v>200</v>
      </c>
      <c r="II36" s="60" t="s">
        <v>200</v>
      </c>
      <c r="IJ36" s="60" t="s">
        <v>200</v>
      </c>
      <c r="IK36" s="60" t="s">
        <v>200</v>
      </c>
      <c r="IL36" s="60" t="s">
        <v>200</v>
      </c>
      <c r="IM36" s="60" t="s">
        <v>200</v>
      </c>
      <c r="IN36" s="60" t="s">
        <v>200</v>
      </c>
      <c r="IO36" s="60" t="s">
        <v>200</v>
      </c>
      <c r="IP36" s="60" t="s">
        <v>200</v>
      </c>
      <c r="IQ36" s="60" t="s">
        <v>200</v>
      </c>
      <c r="IR36" s="60" t="s">
        <v>200</v>
      </c>
      <c r="IS36" s="60" t="s">
        <v>200</v>
      </c>
      <c r="IT36" s="60" t="s">
        <v>200</v>
      </c>
      <c r="IU36" s="60" t="s">
        <v>200</v>
      </c>
      <c r="IV36" s="60" t="s">
        <v>149</v>
      </c>
      <c r="IW36" s="60" t="s">
        <v>210</v>
      </c>
      <c r="IX36" s="60"/>
      <c r="IY36" s="60" t="s">
        <v>188</v>
      </c>
      <c r="IZ36" s="60" t="s">
        <v>200</v>
      </c>
      <c r="JA36" s="60" t="s">
        <v>200</v>
      </c>
      <c r="JB36" s="60" t="s">
        <v>200</v>
      </c>
      <c r="JC36" s="60" t="s">
        <v>200</v>
      </c>
      <c r="JD36" s="60" t="s">
        <v>200</v>
      </c>
      <c r="JE36" s="60" t="s">
        <v>200</v>
      </c>
      <c r="JF36" s="60" t="s">
        <v>188</v>
      </c>
      <c r="JG36" s="60" t="s">
        <v>200</v>
      </c>
      <c r="JH36" s="60" t="s">
        <v>200</v>
      </c>
      <c r="JI36" s="60" t="s">
        <v>200</v>
      </c>
      <c r="JJ36" s="60" t="s">
        <v>149</v>
      </c>
      <c r="JK36" s="60" t="s">
        <v>200</v>
      </c>
      <c r="JL36" s="60" t="s">
        <v>200</v>
      </c>
      <c r="JM36" s="60" t="s">
        <v>200</v>
      </c>
      <c r="JN36" s="60" t="s">
        <v>200</v>
      </c>
      <c r="JO36" s="60" t="s">
        <v>200</v>
      </c>
      <c r="JP36" s="60" t="s">
        <v>200</v>
      </c>
      <c r="JQ36" s="60" t="s">
        <v>110</v>
      </c>
      <c r="JR36" s="60" t="s">
        <v>200</v>
      </c>
      <c r="JS36" s="60" t="s">
        <v>200</v>
      </c>
      <c r="JT36" s="60" t="s">
        <v>200</v>
      </c>
      <c r="JU36" s="60" t="s">
        <v>200</v>
      </c>
      <c r="JV36" s="60" t="s">
        <v>200</v>
      </c>
      <c r="JW36" s="60" t="s">
        <v>200</v>
      </c>
      <c r="JX36" s="60" t="s">
        <v>200</v>
      </c>
      <c r="JY36" s="60" t="s">
        <v>200</v>
      </c>
      <c r="JZ36" s="60" t="s">
        <v>200</v>
      </c>
      <c r="KA36" s="60" t="s">
        <v>200</v>
      </c>
      <c r="KB36" s="60" t="s">
        <v>200</v>
      </c>
      <c r="KC36" s="60" t="s">
        <v>200</v>
      </c>
      <c r="KD36" s="60" t="s">
        <v>200</v>
      </c>
      <c r="KE36" s="60" t="s">
        <v>200</v>
      </c>
    </row>
    <row r="37" spans="1:291" ht="17.25" customHeight="1">
      <c r="A37" s="108"/>
      <c r="B37" s="61" t="s">
        <v>144</v>
      </c>
      <c r="C37" s="65" t="s">
        <v>61</v>
      </c>
      <c r="D37" s="60" t="s">
        <v>200</v>
      </c>
      <c r="E37" s="60" t="s">
        <v>200</v>
      </c>
      <c r="F37" s="60" t="s">
        <v>200</v>
      </c>
      <c r="G37" s="60" t="s">
        <v>200</v>
      </c>
      <c r="H37" s="60" t="s">
        <v>148</v>
      </c>
      <c r="I37" s="60" t="s">
        <v>200</v>
      </c>
      <c r="J37" s="60" t="s">
        <v>200</v>
      </c>
      <c r="K37" s="60" t="s">
        <v>110</v>
      </c>
      <c r="L37" s="60" t="s">
        <v>200</v>
      </c>
      <c r="M37" s="60" t="s">
        <v>110</v>
      </c>
      <c r="N37" s="60" t="s">
        <v>110</v>
      </c>
      <c r="O37" s="60" t="s">
        <v>200</v>
      </c>
      <c r="P37" s="60" t="s">
        <v>200</v>
      </c>
      <c r="Q37" s="60" t="s">
        <v>200</v>
      </c>
      <c r="R37" s="60" t="s">
        <v>200</v>
      </c>
      <c r="S37" s="60" t="s">
        <v>200</v>
      </c>
      <c r="T37" s="60" t="s">
        <v>200</v>
      </c>
      <c r="U37" s="60" t="s">
        <v>110</v>
      </c>
      <c r="V37" s="60" t="s">
        <v>110</v>
      </c>
      <c r="W37" s="60" t="s">
        <v>110</v>
      </c>
      <c r="X37" s="60" t="s">
        <v>200</v>
      </c>
      <c r="Y37" s="60" t="s">
        <v>200</v>
      </c>
      <c r="Z37" s="60" t="s">
        <v>200</v>
      </c>
      <c r="AA37" s="60" t="s">
        <v>149</v>
      </c>
      <c r="AB37" s="60" t="s">
        <v>200</v>
      </c>
      <c r="AC37" s="60" t="s">
        <v>200</v>
      </c>
      <c r="AD37" s="60" t="s">
        <v>200</v>
      </c>
      <c r="AE37" s="60" t="s">
        <v>200</v>
      </c>
      <c r="AF37" s="60" t="s">
        <v>200</v>
      </c>
      <c r="AG37" s="60" t="s">
        <v>110</v>
      </c>
      <c r="AH37" s="60" t="s">
        <v>149</v>
      </c>
      <c r="AI37" s="60" t="s">
        <v>200</v>
      </c>
      <c r="AJ37" s="60">
        <v>0</v>
      </c>
      <c r="AK37" s="60" t="s">
        <v>200</v>
      </c>
      <c r="AL37" s="60" t="s">
        <v>200</v>
      </c>
      <c r="AM37" s="60" t="s">
        <v>200</v>
      </c>
      <c r="AN37" s="60" t="s">
        <v>128</v>
      </c>
      <c r="AO37" s="60" t="s">
        <v>200</v>
      </c>
      <c r="AP37" s="60" t="s">
        <v>200</v>
      </c>
      <c r="AQ37" s="60" t="s">
        <v>200</v>
      </c>
      <c r="AR37" s="60" t="s">
        <v>110</v>
      </c>
      <c r="AS37" s="60" t="s">
        <v>200</v>
      </c>
      <c r="AT37" s="60" t="s">
        <v>200</v>
      </c>
      <c r="AU37" s="60" t="s">
        <v>110</v>
      </c>
      <c r="AV37" s="60" t="s">
        <v>200</v>
      </c>
      <c r="AW37" s="60" t="s">
        <v>200</v>
      </c>
      <c r="AX37" s="60" t="s">
        <v>200</v>
      </c>
      <c r="AY37" s="60" t="s">
        <v>128</v>
      </c>
      <c r="AZ37" s="60" t="s">
        <v>200</v>
      </c>
      <c r="BA37" s="60" t="s">
        <v>200</v>
      </c>
      <c r="BB37" s="60" t="s">
        <v>200</v>
      </c>
      <c r="BC37" s="60" t="s">
        <v>200</v>
      </c>
      <c r="BD37" s="60" t="s">
        <v>128</v>
      </c>
      <c r="BE37" s="60" t="s">
        <v>148</v>
      </c>
      <c r="BF37" s="60" t="s">
        <v>200</v>
      </c>
      <c r="BG37" s="60" t="s">
        <v>110</v>
      </c>
      <c r="BH37" s="60" t="s">
        <v>200</v>
      </c>
      <c r="BI37" s="60" t="s">
        <v>200</v>
      </c>
      <c r="BJ37" s="60" t="s">
        <v>200</v>
      </c>
      <c r="BK37" s="60" t="s">
        <v>200</v>
      </c>
      <c r="BL37" s="60" t="s">
        <v>200</v>
      </c>
      <c r="BM37" s="60" t="s">
        <v>200</v>
      </c>
      <c r="BN37" s="60" t="s">
        <v>200</v>
      </c>
      <c r="BO37" s="60" t="s">
        <v>200</v>
      </c>
      <c r="BP37" s="60" t="s">
        <v>149</v>
      </c>
      <c r="BQ37" s="60" t="s">
        <v>110</v>
      </c>
      <c r="BR37" s="60" t="s">
        <v>128</v>
      </c>
      <c r="BS37" s="60" t="s">
        <v>200</v>
      </c>
      <c r="BT37" s="60" t="s">
        <v>200</v>
      </c>
      <c r="BU37" s="60" t="s">
        <v>148</v>
      </c>
      <c r="BV37" s="60" t="s">
        <v>200</v>
      </c>
      <c r="BW37" s="60" t="s">
        <v>200</v>
      </c>
      <c r="BX37" s="60" t="s">
        <v>200</v>
      </c>
      <c r="BY37" s="60" t="s">
        <v>200</v>
      </c>
      <c r="BZ37" s="60" t="s">
        <v>200</v>
      </c>
      <c r="CA37" s="60" t="s">
        <v>200</v>
      </c>
      <c r="CB37" s="60" t="s">
        <v>200</v>
      </c>
      <c r="CC37" s="60" t="s">
        <v>200</v>
      </c>
      <c r="CD37" s="60" t="s">
        <v>200</v>
      </c>
      <c r="CE37" s="60" t="s">
        <v>200</v>
      </c>
      <c r="CF37" s="60" t="s">
        <v>200</v>
      </c>
      <c r="CG37" s="60" t="s">
        <v>200</v>
      </c>
      <c r="CH37" s="60" t="s">
        <v>200</v>
      </c>
      <c r="CI37" s="60" t="s">
        <v>200</v>
      </c>
      <c r="CJ37" s="60" t="s">
        <v>148</v>
      </c>
      <c r="CK37" s="60" t="s">
        <v>200</v>
      </c>
      <c r="CL37" s="60" t="s">
        <v>200</v>
      </c>
      <c r="CM37" s="60" t="s">
        <v>200</v>
      </c>
      <c r="CN37" s="60" t="s">
        <v>200</v>
      </c>
      <c r="CO37" s="60" t="s">
        <v>200</v>
      </c>
      <c r="CP37" s="60" t="s">
        <v>200</v>
      </c>
      <c r="CQ37" s="60" t="s">
        <v>200</v>
      </c>
      <c r="CR37" s="60" t="s">
        <v>110</v>
      </c>
      <c r="CS37" s="60" t="s">
        <v>200</v>
      </c>
      <c r="CT37" s="60" t="s">
        <v>110</v>
      </c>
      <c r="CU37" s="60" t="s">
        <v>200</v>
      </c>
      <c r="CV37" s="60" t="s">
        <v>200</v>
      </c>
      <c r="CW37" s="60" t="s">
        <v>200</v>
      </c>
      <c r="CX37" s="60" t="s">
        <v>200</v>
      </c>
      <c r="CY37" s="60">
        <v>237367717</v>
      </c>
      <c r="CZ37" s="60" t="s">
        <v>110</v>
      </c>
      <c r="DA37" s="60" t="s">
        <v>200</v>
      </c>
      <c r="DB37" s="60" t="s">
        <v>149</v>
      </c>
      <c r="DC37" s="60" t="s">
        <v>149</v>
      </c>
      <c r="DD37" s="60" t="s">
        <v>200</v>
      </c>
      <c r="DE37" s="60" t="s">
        <v>200</v>
      </c>
      <c r="DF37" s="60" t="s">
        <v>200</v>
      </c>
      <c r="DG37" s="60" t="s">
        <v>200</v>
      </c>
      <c r="DH37" s="60" t="s">
        <v>200</v>
      </c>
      <c r="DI37" s="60" t="s">
        <v>200</v>
      </c>
      <c r="DJ37" s="60" t="s">
        <v>200</v>
      </c>
      <c r="DK37" s="60" t="s">
        <v>200</v>
      </c>
      <c r="DL37" s="60" t="s">
        <v>200</v>
      </c>
      <c r="DM37" s="60" t="s">
        <v>200</v>
      </c>
      <c r="DN37" s="60" t="s">
        <v>200</v>
      </c>
      <c r="DO37" s="60" t="s">
        <v>200</v>
      </c>
      <c r="DP37" s="60" t="s">
        <v>200</v>
      </c>
      <c r="DQ37" s="60" t="s">
        <v>200</v>
      </c>
      <c r="DR37" s="60" t="s">
        <v>200</v>
      </c>
      <c r="DS37" s="60" t="s">
        <v>200</v>
      </c>
      <c r="DT37" s="60" t="s">
        <v>200</v>
      </c>
      <c r="DU37" s="60" t="s">
        <v>200</v>
      </c>
      <c r="DV37" s="60" t="s">
        <v>200</v>
      </c>
      <c r="DW37" s="60" t="s">
        <v>200</v>
      </c>
      <c r="DX37" s="60" t="s">
        <v>200</v>
      </c>
      <c r="DY37" s="60" t="s">
        <v>200</v>
      </c>
      <c r="DZ37" s="60" t="s">
        <v>200</v>
      </c>
      <c r="EA37" s="60" t="s">
        <v>200</v>
      </c>
      <c r="EB37" s="60" t="s">
        <v>200</v>
      </c>
      <c r="EC37" s="60" t="s">
        <v>200</v>
      </c>
      <c r="ED37" s="60" t="s">
        <v>200</v>
      </c>
      <c r="EE37" s="60" t="s">
        <v>200</v>
      </c>
      <c r="EF37" s="60" t="s">
        <v>200</v>
      </c>
      <c r="EG37" s="60" t="s">
        <v>200</v>
      </c>
      <c r="EH37" s="60" t="s">
        <v>200</v>
      </c>
      <c r="EI37" s="60" t="s">
        <v>200</v>
      </c>
      <c r="EJ37" s="60" t="s">
        <v>200</v>
      </c>
      <c r="EK37" s="60" t="s">
        <v>200</v>
      </c>
      <c r="EL37" s="60" t="s">
        <v>200</v>
      </c>
      <c r="EM37" s="60" t="s">
        <v>200</v>
      </c>
      <c r="EN37" s="60" t="s">
        <v>200</v>
      </c>
      <c r="EO37" s="60" t="s">
        <v>200</v>
      </c>
      <c r="EP37" s="60" t="s">
        <v>200</v>
      </c>
      <c r="EQ37" s="60" t="s">
        <v>200</v>
      </c>
      <c r="ER37" s="60" t="s">
        <v>200</v>
      </c>
      <c r="ES37" s="60" t="s">
        <v>200</v>
      </c>
      <c r="ET37" s="60" t="s">
        <v>200</v>
      </c>
      <c r="EU37" s="60" t="s">
        <v>200</v>
      </c>
      <c r="EV37" s="60" t="s">
        <v>200</v>
      </c>
      <c r="EW37" s="60" t="s">
        <v>200</v>
      </c>
      <c r="EX37" s="60" t="s">
        <v>200</v>
      </c>
      <c r="EY37" s="60" t="s">
        <v>200</v>
      </c>
      <c r="EZ37" s="60" t="s">
        <v>200</v>
      </c>
      <c r="FA37" s="60" t="s">
        <v>200</v>
      </c>
      <c r="FB37" s="60" t="s">
        <v>148</v>
      </c>
      <c r="FC37" s="60" t="s">
        <v>200</v>
      </c>
      <c r="FD37" s="60" t="s">
        <v>200</v>
      </c>
      <c r="FE37" s="60" t="s">
        <v>200</v>
      </c>
      <c r="FF37" s="60" t="s">
        <v>200</v>
      </c>
      <c r="FG37" s="60" t="s">
        <v>200</v>
      </c>
      <c r="FH37" s="60" t="s">
        <v>110</v>
      </c>
      <c r="FI37" s="60" t="s">
        <v>200</v>
      </c>
      <c r="FJ37" s="60" t="s">
        <v>110</v>
      </c>
      <c r="FK37" s="60" t="s">
        <v>200</v>
      </c>
      <c r="FL37" s="60" t="s">
        <v>200</v>
      </c>
      <c r="FM37" s="60" t="s">
        <v>148</v>
      </c>
      <c r="FN37" s="60" t="s">
        <v>200</v>
      </c>
      <c r="FO37" s="60" t="s">
        <v>200</v>
      </c>
      <c r="FP37" s="60" t="s">
        <v>110</v>
      </c>
      <c r="FQ37" s="60" t="s">
        <v>149</v>
      </c>
      <c r="FR37" s="60" t="s">
        <v>149</v>
      </c>
      <c r="FS37" s="60" t="s">
        <v>200</v>
      </c>
      <c r="FT37" s="60" t="s">
        <v>148</v>
      </c>
      <c r="FU37" s="60" t="s">
        <v>200</v>
      </c>
      <c r="FV37" s="60" t="s">
        <v>200</v>
      </c>
      <c r="FW37" s="60" t="s">
        <v>200</v>
      </c>
      <c r="FX37" s="60" t="s">
        <v>149</v>
      </c>
      <c r="FY37" s="60" t="s">
        <v>149</v>
      </c>
      <c r="FZ37" s="60" t="s">
        <v>200</v>
      </c>
      <c r="GA37" s="60" t="s">
        <v>128</v>
      </c>
      <c r="GB37" s="60" t="s">
        <v>149</v>
      </c>
      <c r="GC37" s="60" t="s">
        <v>149</v>
      </c>
      <c r="GD37" s="60" t="s">
        <v>200</v>
      </c>
      <c r="GE37" s="60" t="s">
        <v>110</v>
      </c>
      <c r="GF37" s="60" t="s">
        <v>110</v>
      </c>
      <c r="GG37" s="60" t="s">
        <v>200</v>
      </c>
      <c r="GH37" s="60" t="s">
        <v>200</v>
      </c>
      <c r="GI37" s="60" t="s">
        <v>110</v>
      </c>
      <c r="GJ37" s="60" t="s">
        <v>200</v>
      </c>
      <c r="GK37" s="60" t="s">
        <v>110</v>
      </c>
      <c r="GL37" s="60" t="s">
        <v>200</v>
      </c>
      <c r="GM37" s="60" t="s">
        <v>110</v>
      </c>
      <c r="GN37" s="60" t="s">
        <v>200</v>
      </c>
      <c r="GO37" s="60" t="s">
        <v>200</v>
      </c>
      <c r="GP37" s="60" t="s">
        <v>110</v>
      </c>
      <c r="GQ37" s="60" t="s">
        <v>200</v>
      </c>
      <c r="GR37" s="60" t="s">
        <v>200</v>
      </c>
      <c r="GS37" s="60" t="s">
        <v>200</v>
      </c>
      <c r="GT37" s="60" t="s">
        <v>200</v>
      </c>
      <c r="GU37" s="60" t="s">
        <v>200</v>
      </c>
      <c r="GV37" s="60" t="s">
        <v>200</v>
      </c>
      <c r="GW37" s="60" t="s">
        <v>200</v>
      </c>
      <c r="GX37" s="60" t="s">
        <v>200</v>
      </c>
      <c r="GY37" s="60" t="s">
        <v>200</v>
      </c>
      <c r="GZ37" s="60" t="s">
        <v>200</v>
      </c>
      <c r="HA37" s="60" t="s">
        <v>200</v>
      </c>
      <c r="HB37" s="60" t="s">
        <v>200</v>
      </c>
      <c r="HC37" s="60" t="s">
        <v>200</v>
      </c>
      <c r="HD37" s="60" t="s">
        <v>200</v>
      </c>
      <c r="HE37" s="60" t="s">
        <v>200</v>
      </c>
      <c r="HF37" s="60" t="s">
        <v>200</v>
      </c>
      <c r="HG37" s="60" t="s">
        <v>200</v>
      </c>
      <c r="HH37" s="60" t="s">
        <v>200</v>
      </c>
      <c r="HI37" s="60" t="s">
        <v>148</v>
      </c>
      <c r="HJ37" s="60" t="s">
        <v>200</v>
      </c>
      <c r="HK37" s="60" t="s">
        <v>200</v>
      </c>
      <c r="HL37" s="60" t="s">
        <v>200</v>
      </c>
      <c r="HM37" s="60" t="s">
        <v>200</v>
      </c>
      <c r="HN37" s="60" t="s">
        <v>200</v>
      </c>
      <c r="HO37" s="60" t="s">
        <v>200</v>
      </c>
      <c r="HP37" s="60" t="s">
        <v>200</v>
      </c>
      <c r="HQ37" s="60" t="s">
        <v>200</v>
      </c>
      <c r="HR37" s="60" t="s">
        <v>200</v>
      </c>
      <c r="HS37" s="60" t="s">
        <v>200</v>
      </c>
      <c r="HT37" s="60" t="s">
        <v>200</v>
      </c>
      <c r="HU37" s="60" t="s">
        <v>200</v>
      </c>
      <c r="HV37" s="60" t="s">
        <v>200</v>
      </c>
      <c r="HW37" s="60" t="s">
        <v>200</v>
      </c>
      <c r="HX37" s="60" t="s">
        <v>110</v>
      </c>
      <c r="HY37" s="60" t="s">
        <v>200</v>
      </c>
      <c r="HZ37" s="60" t="s">
        <v>188</v>
      </c>
      <c r="IA37" s="60" t="s">
        <v>200</v>
      </c>
      <c r="IB37" s="60" t="s">
        <v>200</v>
      </c>
      <c r="IC37" s="60" t="s">
        <v>200</v>
      </c>
      <c r="ID37" s="60" t="s">
        <v>200</v>
      </c>
      <c r="IE37" s="60" t="s">
        <v>200</v>
      </c>
      <c r="IF37" s="60" t="s">
        <v>110</v>
      </c>
      <c r="IG37" s="60" t="s">
        <v>200</v>
      </c>
      <c r="IH37" s="60" t="s">
        <v>200</v>
      </c>
      <c r="II37" s="60" t="s">
        <v>200</v>
      </c>
      <c r="IJ37" s="60" t="s">
        <v>200</v>
      </c>
      <c r="IK37" s="60" t="s">
        <v>200</v>
      </c>
      <c r="IL37" s="60" t="s">
        <v>200</v>
      </c>
      <c r="IM37" s="60" t="s">
        <v>200</v>
      </c>
      <c r="IN37" s="60" t="s">
        <v>200</v>
      </c>
      <c r="IO37" s="60" t="s">
        <v>200</v>
      </c>
      <c r="IP37" s="60" t="s">
        <v>200</v>
      </c>
      <c r="IQ37" s="60" t="s">
        <v>200</v>
      </c>
      <c r="IR37" s="60" t="s">
        <v>200</v>
      </c>
      <c r="IS37" s="60" t="s">
        <v>200</v>
      </c>
      <c r="IT37" s="60" t="s">
        <v>200</v>
      </c>
      <c r="IU37" s="60" t="s">
        <v>200</v>
      </c>
      <c r="IV37" s="60" t="s">
        <v>149</v>
      </c>
      <c r="IW37" s="60" t="s">
        <v>210</v>
      </c>
      <c r="IX37" s="60" t="s">
        <v>200</v>
      </c>
      <c r="IY37" s="60" t="s">
        <v>188</v>
      </c>
      <c r="IZ37" s="60" t="s">
        <v>200</v>
      </c>
      <c r="JA37" s="60" t="s">
        <v>200</v>
      </c>
      <c r="JB37" s="60" t="s">
        <v>200</v>
      </c>
      <c r="JC37" s="60" t="s">
        <v>200</v>
      </c>
      <c r="JD37" s="60" t="s">
        <v>200</v>
      </c>
      <c r="JE37" s="60" t="s">
        <v>200</v>
      </c>
      <c r="JF37" s="60" t="s">
        <v>188</v>
      </c>
      <c r="JG37" s="60" t="s">
        <v>200</v>
      </c>
      <c r="JH37" s="60" t="s">
        <v>200</v>
      </c>
      <c r="JI37" s="60" t="s">
        <v>200</v>
      </c>
      <c r="JJ37" s="60" t="s">
        <v>149</v>
      </c>
      <c r="JK37" s="60" t="s">
        <v>200</v>
      </c>
      <c r="JL37" s="60" t="s">
        <v>200</v>
      </c>
      <c r="JM37" s="60" t="s">
        <v>200</v>
      </c>
      <c r="JN37" s="60" t="s">
        <v>200</v>
      </c>
      <c r="JO37" s="60" t="s">
        <v>200</v>
      </c>
      <c r="JP37" s="60" t="s">
        <v>200</v>
      </c>
      <c r="JQ37" s="60" t="s">
        <v>110</v>
      </c>
      <c r="JR37" s="60" t="s">
        <v>200</v>
      </c>
      <c r="JS37" s="60" t="s">
        <v>200</v>
      </c>
      <c r="JT37" s="60" t="s">
        <v>200</v>
      </c>
      <c r="JU37" s="60" t="s">
        <v>200</v>
      </c>
      <c r="JV37" s="60" t="s">
        <v>200</v>
      </c>
      <c r="JW37" s="60" t="s">
        <v>200</v>
      </c>
      <c r="JX37" s="60" t="s">
        <v>200</v>
      </c>
      <c r="JY37" s="60" t="s">
        <v>200</v>
      </c>
      <c r="JZ37" s="60" t="s">
        <v>200</v>
      </c>
      <c r="KA37" s="60" t="s">
        <v>200</v>
      </c>
      <c r="KB37" s="60" t="s">
        <v>200</v>
      </c>
      <c r="KC37" s="60" t="s">
        <v>200</v>
      </c>
      <c r="KD37" s="60" t="s">
        <v>200</v>
      </c>
      <c r="KE37" s="60" t="s">
        <v>200</v>
      </c>
    </row>
    <row r="38" spans="1:291" ht="17.25" customHeight="1">
      <c r="A38" s="109"/>
      <c r="B38" s="69" t="s">
        <v>107</v>
      </c>
      <c r="C38" s="62" t="s">
        <v>63</v>
      </c>
      <c r="D38" s="60">
        <v>5000000</v>
      </c>
      <c r="E38" s="60">
        <v>5000000</v>
      </c>
      <c r="F38" s="60">
        <v>5000000</v>
      </c>
      <c r="G38" s="60">
        <v>5000000</v>
      </c>
      <c r="H38" s="60" t="s">
        <v>148</v>
      </c>
      <c r="I38" s="60">
        <v>5000000</v>
      </c>
      <c r="J38" s="60">
        <v>5000000</v>
      </c>
      <c r="K38" s="60" t="s">
        <v>110</v>
      </c>
      <c r="L38" s="60">
        <v>5000000</v>
      </c>
      <c r="M38" s="60" t="s">
        <v>110</v>
      </c>
      <c r="N38" s="60" t="s">
        <v>110</v>
      </c>
      <c r="O38" s="60">
        <v>5000000</v>
      </c>
      <c r="P38" s="60">
        <v>5000000</v>
      </c>
      <c r="Q38" s="60">
        <v>5000000</v>
      </c>
      <c r="R38" s="60">
        <v>5000000</v>
      </c>
      <c r="S38" s="60">
        <v>5000000</v>
      </c>
      <c r="T38" s="60">
        <v>5000000</v>
      </c>
      <c r="U38" s="60" t="s">
        <v>110</v>
      </c>
      <c r="V38" s="60" t="s">
        <v>110</v>
      </c>
      <c r="W38" s="60" t="s">
        <v>110</v>
      </c>
      <c r="X38" s="60">
        <v>5000000</v>
      </c>
      <c r="Y38" s="60">
        <v>5000000</v>
      </c>
      <c r="Z38" s="60">
        <v>5000000</v>
      </c>
      <c r="AA38" s="60">
        <v>5000000</v>
      </c>
      <c r="AB38" s="60">
        <v>5000000</v>
      </c>
      <c r="AC38" s="60">
        <v>5000000</v>
      </c>
      <c r="AD38" s="60">
        <v>5000000</v>
      </c>
      <c r="AE38" s="60">
        <v>5000000</v>
      </c>
      <c r="AF38" s="60">
        <v>5000000</v>
      </c>
      <c r="AG38" s="60" t="s">
        <v>110</v>
      </c>
      <c r="AH38" s="60">
        <v>5000000</v>
      </c>
      <c r="AI38" s="60">
        <v>5000000</v>
      </c>
      <c r="AJ38" s="60">
        <v>5000000</v>
      </c>
      <c r="AK38" s="60">
        <v>5000000</v>
      </c>
      <c r="AL38" s="60">
        <v>5000000</v>
      </c>
      <c r="AM38" s="60">
        <v>5000000</v>
      </c>
      <c r="AN38" s="60" t="s">
        <v>128</v>
      </c>
      <c r="AO38" s="60">
        <v>5000000</v>
      </c>
      <c r="AP38" s="60">
        <v>5000000</v>
      </c>
      <c r="AQ38" s="60">
        <v>5000000</v>
      </c>
      <c r="AR38" s="60" t="s">
        <v>110</v>
      </c>
      <c r="AS38" s="60">
        <v>5000000</v>
      </c>
      <c r="AT38" s="60">
        <v>5000000</v>
      </c>
      <c r="AU38" s="60" t="s">
        <v>110</v>
      </c>
      <c r="AV38" s="60">
        <v>6748719</v>
      </c>
      <c r="AW38" s="60">
        <v>11945418.600000001</v>
      </c>
      <c r="AX38" s="60">
        <v>5000000</v>
      </c>
      <c r="AY38" s="60" t="s">
        <v>128</v>
      </c>
      <c r="AZ38" s="60">
        <v>6519713.8000000007</v>
      </c>
      <c r="BA38" s="60">
        <v>5000000</v>
      </c>
      <c r="BB38" s="60">
        <v>25098005.900000002</v>
      </c>
      <c r="BC38" s="60">
        <v>34343924.950000003</v>
      </c>
      <c r="BD38" s="60" t="s">
        <v>128</v>
      </c>
      <c r="BE38" s="60" t="s">
        <v>148</v>
      </c>
      <c r="BF38" s="60">
        <v>5000000</v>
      </c>
      <c r="BG38" s="60" t="s">
        <v>110</v>
      </c>
      <c r="BH38" s="60">
        <v>15037719.050000001</v>
      </c>
      <c r="BI38" s="60">
        <v>5881970.25</v>
      </c>
      <c r="BJ38" s="60">
        <v>12446870.800000001</v>
      </c>
      <c r="BK38" s="60">
        <v>5000000</v>
      </c>
      <c r="BL38" s="60">
        <v>5000000</v>
      </c>
      <c r="BM38" s="60">
        <v>5000000</v>
      </c>
      <c r="BN38" s="60">
        <v>5000000</v>
      </c>
      <c r="BO38" s="60">
        <v>5000000</v>
      </c>
      <c r="BP38" s="60">
        <v>5000000</v>
      </c>
      <c r="BQ38" s="60" t="s">
        <v>110</v>
      </c>
      <c r="BR38" s="60" t="s">
        <v>128</v>
      </c>
      <c r="BS38" s="60">
        <v>23545912.550000001</v>
      </c>
      <c r="BT38" s="60">
        <v>5000000</v>
      </c>
      <c r="BU38" s="60" t="s">
        <v>148</v>
      </c>
      <c r="BV38" s="60">
        <v>5000000</v>
      </c>
      <c r="BW38" s="60">
        <v>5000000</v>
      </c>
      <c r="BX38" s="60">
        <v>5000000</v>
      </c>
      <c r="BY38" s="60">
        <v>5000000</v>
      </c>
      <c r="BZ38" s="60">
        <v>31329287.400000002</v>
      </c>
      <c r="CA38" s="60">
        <v>26502360.900000002</v>
      </c>
      <c r="CB38" s="60">
        <v>5000000</v>
      </c>
      <c r="CC38" s="60">
        <v>6844821.4000000004</v>
      </c>
      <c r="CD38" s="60">
        <v>18163402.400000002</v>
      </c>
      <c r="CE38" s="60">
        <v>27919449.400000002</v>
      </c>
      <c r="CF38" s="60">
        <v>5000000</v>
      </c>
      <c r="CG38" s="60">
        <v>70582143</v>
      </c>
      <c r="CH38" s="60">
        <v>32548150.550000001</v>
      </c>
      <c r="CI38" s="60">
        <v>5020849.25</v>
      </c>
      <c r="CJ38" s="60" t="s">
        <v>148</v>
      </c>
      <c r="CK38" s="60">
        <v>5000000</v>
      </c>
      <c r="CL38" s="60">
        <v>5896446.1500000004</v>
      </c>
      <c r="CM38" s="60">
        <v>9317956.9000000004</v>
      </c>
      <c r="CN38" s="60">
        <v>65910182.600000001</v>
      </c>
      <c r="CO38" s="60">
        <v>5000000</v>
      </c>
      <c r="CP38" s="60">
        <v>32333945.050000001</v>
      </c>
      <c r="CQ38" s="60">
        <v>53841129.150000006</v>
      </c>
      <c r="CR38" s="60" t="s">
        <v>110</v>
      </c>
      <c r="CS38" s="60">
        <v>5000000</v>
      </c>
      <c r="CT38" s="60" t="s">
        <v>110</v>
      </c>
      <c r="CU38" s="60">
        <v>38896164.899999999</v>
      </c>
      <c r="CV38" s="60">
        <v>5000000</v>
      </c>
      <c r="CW38" s="60">
        <v>5000000</v>
      </c>
      <c r="CX38" s="60">
        <v>30323977.800000001</v>
      </c>
      <c r="CY38" s="60">
        <v>11868385.850000001</v>
      </c>
      <c r="CZ38" s="60" t="s">
        <v>110</v>
      </c>
      <c r="DA38" s="60">
        <v>42005351.450000003</v>
      </c>
      <c r="DB38" s="60">
        <v>5000000</v>
      </c>
      <c r="DC38" s="60">
        <v>5000000</v>
      </c>
      <c r="DD38" s="60">
        <v>5000000</v>
      </c>
      <c r="DE38" s="60">
        <v>5000000</v>
      </c>
      <c r="DF38" s="60">
        <v>50688339.150000006</v>
      </c>
      <c r="DG38" s="60">
        <v>8076955.2000000002</v>
      </c>
      <c r="DH38" s="60">
        <v>5000000</v>
      </c>
      <c r="DI38" s="60">
        <v>18790428.75</v>
      </c>
      <c r="DJ38" s="60">
        <v>5000000</v>
      </c>
      <c r="DK38" s="60">
        <v>5000000</v>
      </c>
      <c r="DL38" s="60">
        <v>16533303.950000001</v>
      </c>
      <c r="DM38" s="60">
        <v>36429699.5</v>
      </c>
      <c r="DN38" s="60">
        <v>7843537.2000000002</v>
      </c>
      <c r="DO38" s="60">
        <v>5000000</v>
      </c>
      <c r="DP38" s="60">
        <v>5000000</v>
      </c>
      <c r="DQ38" s="60">
        <v>8015168</v>
      </c>
      <c r="DR38" s="60">
        <v>5305802.1500000004</v>
      </c>
      <c r="DS38" s="60">
        <v>8520816.9000000004</v>
      </c>
      <c r="DT38" s="60">
        <v>19082918.650000002</v>
      </c>
      <c r="DU38" s="60">
        <v>8335565.3000000007</v>
      </c>
      <c r="DV38" s="60">
        <v>5000000</v>
      </c>
      <c r="DW38" s="60">
        <v>154033555.09999999</v>
      </c>
      <c r="DX38" s="60">
        <v>7656944.5</v>
      </c>
      <c r="DY38" s="60">
        <v>47005157.900000006</v>
      </c>
      <c r="DZ38" s="60">
        <v>13783810.5</v>
      </c>
      <c r="EA38" s="60">
        <v>5000000</v>
      </c>
      <c r="EB38" s="60">
        <v>5048425.3000000007</v>
      </c>
      <c r="EC38" s="60">
        <v>157511180.57500002</v>
      </c>
      <c r="ED38" s="60">
        <v>5000000</v>
      </c>
      <c r="EE38" s="60">
        <v>7822575.8000000007</v>
      </c>
      <c r="EF38" s="60">
        <v>5178095.1500000004</v>
      </c>
      <c r="EG38" s="60">
        <v>117080130.2</v>
      </c>
      <c r="EH38" s="60">
        <v>5000000</v>
      </c>
      <c r="EI38" s="60">
        <v>5000000</v>
      </c>
      <c r="EJ38" s="60">
        <v>12755367.050000001</v>
      </c>
      <c r="EK38" s="60">
        <v>5556633.7000000002</v>
      </c>
      <c r="EL38" s="60">
        <v>10905407.699999999</v>
      </c>
      <c r="EM38" s="60">
        <v>35501608.149999999</v>
      </c>
      <c r="EN38" s="60">
        <v>8632691.5500000007</v>
      </c>
      <c r="EO38" s="60">
        <v>56582478.800000004</v>
      </c>
      <c r="EP38" s="60">
        <v>12311889.15</v>
      </c>
      <c r="EQ38" s="60">
        <v>5089265.1000000006</v>
      </c>
      <c r="ER38" s="60">
        <v>74820233.950000003</v>
      </c>
      <c r="ES38" s="60">
        <v>78872535.900000006</v>
      </c>
      <c r="ET38" s="60">
        <v>5000000</v>
      </c>
      <c r="EU38" s="60">
        <v>5000000</v>
      </c>
      <c r="EV38" s="60">
        <v>8576233.0999999996</v>
      </c>
      <c r="EW38" s="60">
        <v>9670377.4500000011</v>
      </c>
      <c r="EX38" s="60">
        <v>5000000</v>
      </c>
      <c r="EY38" s="60">
        <v>5000000</v>
      </c>
      <c r="EZ38" s="60">
        <v>66347499.25</v>
      </c>
      <c r="FA38" s="60">
        <v>37420641.25</v>
      </c>
      <c r="FB38" s="60" t="s">
        <v>148</v>
      </c>
      <c r="FC38" s="60">
        <v>5000000</v>
      </c>
      <c r="FD38" s="60">
        <v>69723996.5</v>
      </c>
      <c r="FE38" s="60">
        <v>12877875.600000001</v>
      </c>
      <c r="FF38" s="60">
        <v>25571312.75</v>
      </c>
      <c r="FG38" s="60">
        <v>5197647.3500000006</v>
      </c>
      <c r="FH38" s="60" t="s">
        <v>110</v>
      </c>
      <c r="FI38" s="60">
        <v>73415572.100000009</v>
      </c>
      <c r="FJ38" s="60" t="s">
        <v>110</v>
      </c>
      <c r="FK38" s="60">
        <v>5000000</v>
      </c>
      <c r="FL38" s="60">
        <v>21005533.450000003</v>
      </c>
      <c r="FM38" s="60" t="s">
        <v>148</v>
      </c>
      <c r="FN38" s="60">
        <v>5000000</v>
      </c>
      <c r="FO38" s="60">
        <v>5000000</v>
      </c>
      <c r="FP38" s="60" t="s">
        <v>110</v>
      </c>
      <c r="FQ38" s="60">
        <v>5000000</v>
      </c>
      <c r="FR38" s="60">
        <v>5000000</v>
      </c>
      <c r="FS38" s="60">
        <v>23824255.450000003</v>
      </c>
      <c r="FT38" s="60" t="s">
        <v>148</v>
      </c>
      <c r="FU38" s="60">
        <v>145340543.55000001</v>
      </c>
      <c r="FV38" s="60">
        <v>9420000</v>
      </c>
      <c r="FW38" s="60">
        <v>12693071.450000001</v>
      </c>
      <c r="FX38" s="60">
        <v>5000000</v>
      </c>
      <c r="FY38" s="60">
        <v>5000000</v>
      </c>
      <c r="FZ38" s="60">
        <v>43229594.399999999</v>
      </c>
      <c r="GA38" s="60" t="s">
        <v>128</v>
      </c>
      <c r="GB38" s="60">
        <v>5000000</v>
      </c>
      <c r="GC38" s="60">
        <v>5000000</v>
      </c>
      <c r="GD38" s="60">
        <v>5000000</v>
      </c>
      <c r="GE38" s="60" t="s">
        <v>110</v>
      </c>
      <c r="GF38" s="60" t="s">
        <v>110</v>
      </c>
      <c r="GG38" s="60">
        <v>10705964.550000001</v>
      </c>
      <c r="GH38" s="60">
        <v>30950768.300000001</v>
      </c>
      <c r="GI38" s="60" t="s">
        <v>110</v>
      </c>
      <c r="GJ38" s="60">
        <v>5000000</v>
      </c>
      <c r="GK38" s="60" t="s">
        <v>110</v>
      </c>
      <c r="GL38" s="60">
        <v>81486327.549999997</v>
      </c>
      <c r="GM38" s="60" t="s">
        <v>110</v>
      </c>
      <c r="GN38" s="60">
        <v>5000000</v>
      </c>
      <c r="GO38" s="60">
        <v>5000000</v>
      </c>
      <c r="GP38" s="60" t="s">
        <v>110</v>
      </c>
      <c r="GQ38" s="60">
        <v>765353085.25</v>
      </c>
      <c r="GR38" s="60">
        <v>88279599.5</v>
      </c>
      <c r="GS38" s="60">
        <v>5527180.5999999996</v>
      </c>
      <c r="GT38" s="60">
        <v>31256228.75</v>
      </c>
      <c r="GU38" s="60">
        <v>5000000</v>
      </c>
      <c r="GV38" s="60">
        <v>35338170</v>
      </c>
      <c r="GW38" s="60">
        <v>232646050.54999998</v>
      </c>
      <c r="GX38" s="60">
        <v>87432642.349999994</v>
      </c>
      <c r="GY38" s="60">
        <v>9766666.3499999996</v>
      </c>
      <c r="GZ38" s="60">
        <v>5000000</v>
      </c>
      <c r="HA38" s="60">
        <v>33662487.549999997</v>
      </c>
      <c r="HB38" s="60">
        <v>16170334.649999999</v>
      </c>
      <c r="HC38" s="60">
        <v>397805078.14999998</v>
      </c>
      <c r="HD38" s="60">
        <v>5000000</v>
      </c>
      <c r="HE38" s="60">
        <v>173390226.34999999</v>
      </c>
      <c r="HF38" s="60">
        <v>5000000</v>
      </c>
      <c r="HG38" s="60">
        <v>206427435.79999998</v>
      </c>
      <c r="HH38" s="60">
        <v>10890891.399999999</v>
      </c>
      <c r="HI38" s="60" t="s">
        <v>148</v>
      </c>
      <c r="HJ38" s="60">
        <v>5000000</v>
      </c>
      <c r="HK38" s="60">
        <v>27780750.449999999</v>
      </c>
      <c r="HL38" s="60">
        <v>164727453.19999999</v>
      </c>
      <c r="HM38" s="60">
        <v>144334624.89999998</v>
      </c>
      <c r="HN38" s="60">
        <v>31185907.5</v>
      </c>
      <c r="HO38" s="60">
        <v>77876115.75</v>
      </c>
      <c r="HP38" s="60">
        <v>62823726.699999996</v>
      </c>
      <c r="HQ38" s="60">
        <v>113084425.69999999</v>
      </c>
      <c r="HR38" s="60">
        <v>144710090.55000001</v>
      </c>
      <c r="HS38" s="60">
        <v>50523154.899999999</v>
      </c>
      <c r="HT38" s="60">
        <v>14116341.149999999</v>
      </c>
      <c r="HU38" s="60">
        <v>9946837.5</v>
      </c>
      <c r="HV38" s="60">
        <v>7751172.4499999993</v>
      </c>
      <c r="HW38" s="60">
        <v>10052936.649999999</v>
      </c>
      <c r="HX38" s="60" t="s">
        <v>110</v>
      </c>
      <c r="HY38" s="60">
        <v>5000000</v>
      </c>
      <c r="HZ38" s="60" t="s">
        <v>188</v>
      </c>
      <c r="IA38" s="60">
        <v>5522398.3499999996</v>
      </c>
      <c r="IB38" s="60">
        <v>21410738.799999997</v>
      </c>
      <c r="IC38" s="60">
        <v>83173738</v>
      </c>
      <c r="ID38" s="60">
        <v>11576292.75</v>
      </c>
      <c r="IE38" s="60">
        <v>6651431.3999999994</v>
      </c>
      <c r="IF38" s="60" t="s">
        <v>110</v>
      </c>
      <c r="IG38" s="60">
        <v>10535886.899999999</v>
      </c>
      <c r="IH38" s="60">
        <v>5000000</v>
      </c>
      <c r="II38" s="60">
        <v>315404144.54999995</v>
      </c>
      <c r="IJ38" s="60">
        <v>12368370</v>
      </c>
      <c r="IK38" s="60">
        <v>20906091.899999999</v>
      </c>
      <c r="IL38" s="60">
        <v>31089518.799999997</v>
      </c>
      <c r="IM38" s="60">
        <v>10956087.800000001</v>
      </c>
      <c r="IN38" s="60">
        <v>88277291.75</v>
      </c>
      <c r="IO38" s="60">
        <v>12693922.550000001</v>
      </c>
      <c r="IP38" s="60">
        <v>30902387.5</v>
      </c>
      <c r="IQ38" s="60">
        <v>32375826.199999999</v>
      </c>
      <c r="IR38" s="60">
        <v>18310283.199999999</v>
      </c>
      <c r="IS38" s="60">
        <v>35979720.299999997</v>
      </c>
      <c r="IT38" s="60">
        <v>154393419</v>
      </c>
      <c r="IU38" s="60">
        <v>61079080.549999997</v>
      </c>
      <c r="IV38" s="60">
        <v>5000000</v>
      </c>
      <c r="IW38" s="60">
        <v>5000000</v>
      </c>
      <c r="IX38" s="60">
        <v>5000000</v>
      </c>
      <c r="IY38" s="60" t="s">
        <v>188</v>
      </c>
      <c r="IZ38" s="60">
        <v>5000000</v>
      </c>
      <c r="JA38" s="60">
        <v>5000000</v>
      </c>
      <c r="JB38" s="60">
        <v>5000000</v>
      </c>
      <c r="JC38" s="60">
        <v>5000000</v>
      </c>
      <c r="JD38" s="60">
        <v>5000000</v>
      </c>
      <c r="JE38" s="60">
        <v>5000000</v>
      </c>
      <c r="JF38" s="60" t="s">
        <v>188</v>
      </c>
      <c r="JG38" s="60">
        <v>5000000</v>
      </c>
      <c r="JH38" s="60">
        <v>5000000</v>
      </c>
      <c r="JI38" s="60">
        <v>5000000</v>
      </c>
      <c r="JJ38" s="60">
        <v>5000000</v>
      </c>
      <c r="JK38" s="60">
        <v>5000000</v>
      </c>
      <c r="JL38" s="60">
        <v>5000000</v>
      </c>
      <c r="JM38" s="60">
        <v>5000000</v>
      </c>
      <c r="JN38" s="60">
        <v>5000000</v>
      </c>
      <c r="JO38" s="60">
        <v>5000000</v>
      </c>
      <c r="JP38" s="60">
        <v>5000000</v>
      </c>
      <c r="JQ38" s="60" t="s">
        <v>110</v>
      </c>
      <c r="JR38" s="60">
        <v>5000000</v>
      </c>
      <c r="JS38" s="60">
        <v>5000000</v>
      </c>
      <c r="JT38" s="60">
        <v>5000000</v>
      </c>
      <c r="JU38" s="60">
        <v>5000000</v>
      </c>
      <c r="JV38" s="60">
        <v>5000000</v>
      </c>
      <c r="JW38" s="60">
        <v>5000000</v>
      </c>
      <c r="JX38" s="60">
        <v>5000000</v>
      </c>
      <c r="JY38" s="60">
        <v>5000000</v>
      </c>
      <c r="JZ38" s="60">
        <v>5000000</v>
      </c>
      <c r="KA38" s="60">
        <v>5000000</v>
      </c>
      <c r="KB38" s="60">
        <v>5000000</v>
      </c>
      <c r="KC38" s="60">
        <v>5000000</v>
      </c>
      <c r="KD38" s="60">
        <v>5000000</v>
      </c>
      <c r="KE38" s="60">
        <v>5000000</v>
      </c>
    </row>
    <row r="39" spans="1:291" ht="17.25" customHeight="1">
      <c r="C39" s="52"/>
    </row>
    <row r="40" spans="1:291" ht="17.25" customHeight="1">
      <c r="C40" s="52"/>
    </row>
    <row r="41" spans="1:291" ht="17.25" customHeight="1">
      <c r="C41" s="52"/>
    </row>
    <row r="42" spans="1:291" ht="17.25" customHeight="1">
      <c r="C42" s="52"/>
    </row>
    <row r="43" spans="1:291" ht="17.25" customHeight="1">
      <c r="C43" s="52"/>
    </row>
    <row r="44" spans="1:291" ht="17.25" customHeight="1">
      <c r="C44" s="52"/>
    </row>
    <row r="45" spans="1:291" ht="17.25" customHeight="1">
      <c r="C45" s="52"/>
    </row>
    <row r="46" spans="1:291" ht="17.25" customHeight="1">
      <c r="C46" s="52"/>
    </row>
    <row r="47" spans="1:291" ht="17.25" customHeight="1">
      <c r="C47" s="52"/>
    </row>
    <row r="48" spans="1:291" ht="17.25" customHeight="1">
      <c r="C48" s="52"/>
    </row>
    <row r="49" spans="3:3" ht="17.25" customHeight="1">
      <c r="C49" s="52"/>
    </row>
    <row r="50" spans="3:3" ht="17.25" customHeight="1">
      <c r="C50" s="52"/>
    </row>
    <row r="51" spans="3:3" ht="17.25" customHeight="1">
      <c r="C51" s="52"/>
    </row>
    <row r="52" spans="3:3" ht="17.25" customHeight="1">
      <c r="C52" s="52"/>
    </row>
    <row r="53" spans="3:3" ht="17.25" customHeight="1">
      <c r="C53" s="52"/>
    </row>
    <row r="54" spans="3:3" ht="17.25" customHeight="1">
      <c r="C54" s="52"/>
    </row>
    <row r="55" spans="3:3" ht="17.25" customHeight="1">
      <c r="C55" s="52"/>
    </row>
    <row r="56" spans="3:3" ht="17.25" customHeight="1">
      <c r="C56" s="52"/>
    </row>
    <row r="57" spans="3:3" ht="17.25" customHeight="1">
      <c r="C57" s="52"/>
    </row>
    <row r="58" spans="3:3" ht="17.25" customHeight="1">
      <c r="C58" s="52"/>
    </row>
    <row r="59" spans="3:3" ht="17.25" customHeight="1">
      <c r="C59" s="52"/>
    </row>
    <row r="60" spans="3:3" ht="17.25" customHeight="1">
      <c r="C60" s="52"/>
    </row>
    <row r="61" spans="3:3" ht="17.25" customHeight="1">
      <c r="C61" s="52"/>
    </row>
    <row r="62" spans="3:3" ht="17.25" customHeight="1">
      <c r="C62" s="52"/>
    </row>
    <row r="63" spans="3:3" ht="17.25" customHeight="1">
      <c r="C63" s="52"/>
    </row>
    <row r="64" spans="3:3" ht="17.25" customHeight="1">
      <c r="C64" s="52"/>
    </row>
    <row r="65" spans="3:3" ht="17.25" customHeight="1">
      <c r="C65" s="52"/>
    </row>
    <row r="66" spans="3:3" ht="17.25" customHeight="1">
      <c r="C66" s="52"/>
    </row>
    <row r="67" spans="3:3" ht="17.25" customHeight="1">
      <c r="C67" s="52"/>
    </row>
    <row r="68" spans="3:3" ht="17.25" customHeight="1">
      <c r="C68" s="52"/>
    </row>
    <row r="69" spans="3:3" ht="17.25" customHeight="1">
      <c r="C69" s="52"/>
    </row>
    <row r="70" spans="3:3" ht="17.25" customHeight="1">
      <c r="C70" s="52"/>
    </row>
    <row r="71" spans="3:3" ht="17.25" customHeight="1">
      <c r="C71" s="52"/>
    </row>
    <row r="72" spans="3:3" ht="17.25" customHeight="1">
      <c r="C72" s="52"/>
    </row>
    <row r="73" spans="3:3" ht="17.25" customHeight="1">
      <c r="C73" s="52"/>
    </row>
    <row r="74" spans="3:3" ht="17.25" customHeight="1">
      <c r="C74" s="52"/>
    </row>
    <row r="75" spans="3:3" ht="17.25" customHeight="1">
      <c r="C75" s="52"/>
    </row>
    <row r="76" spans="3:3" ht="17.25" customHeight="1">
      <c r="C76" s="52"/>
    </row>
    <row r="77" spans="3:3" ht="17.25" customHeight="1">
      <c r="C77" s="52"/>
    </row>
    <row r="78" spans="3:3" ht="17.25" customHeight="1">
      <c r="C78" s="52"/>
    </row>
    <row r="79" spans="3:3" ht="17.25" customHeight="1">
      <c r="C79" s="52"/>
    </row>
    <row r="80" spans="3:3" ht="17.25" customHeight="1">
      <c r="C80" s="52"/>
    </row>
    <row r="81" spans="3:3" ht="17.25" customHeight="1">
      <c r="C81" s="52"/>
    </row>
    <row r="82" spans="3:3" ht="17.25" customHeight="1">
      <c r="C82" s="52"/>
    </row>
    <row r="83" spans="3:3" ht="17.25" customHeight="1">
      <c r="C83" s="52"/>
    </row>
    <row r="84" spans="3:3" ht="17.25" customHeight="1">
      <c r="C84" s="52"/>
    </row>
    <row r="85" spans="3:3" ht="17.25" customHeight="1">
      <c r="C85" s="52"/>
    </row>
    <row r="86" spans="3:3" ht="17.25" customHeight="1">
      <c r="C86" s="52"/>
    </row>
    <row r="87" spans="3:3" ht="17.25" customHeight="1">
      <c r="C87" s="52"/>
    </row>
    <row r="88" spans="3:3" ht="17.25" customHeight="1">
      <c r="C88" s="52"/>
    </row>
    <row r="89" spans="3:3" ht="17.25" customHeight="1">
      <c r="C89" s="52"/>
    </row>
    <row r="90" spans="3:3" ht="17.25" customHeight="1">
      <c r="C90" s="52"/>
    </row>
    <row r="91" spans="3:3" ht="17.25" customHeight="1">
      <c r="C91" s="52"/>
    </row>
    <row r="92" spans="3:3" ht="17.25" customHeight="1">
      <c r="C92" s="52"/>
    </row>
    <row r="93" spans="3:3" ht="17.25" customHeight="1">
      <c r="C93" s="52"/>
    </row>
    <row r="94" spans="3:3" ht="17.25" customHeight="1">
      <c r="C94" s="52"/>
    </row>
    <row r="95" spans="3:3" ht="17.25" customHeight="1">
      <c r="C95" s="52"/>
    </row>
    <row r="96" spans="3:3" ht="17.25" customHeight="1">
      <c r="C96" s="52"/>
    </row>
    <row r="97" spans="3:3" ht="17.25" customHeight="1">
      <c r="C97" s="52"/>
    </row>
    <row r="98" spans="3:3" ht="17.25" customHeight="1">
      <c r="C98" s="52"/>
    </row>
    <row r="99" spans="3:3" ht="17.25" customHeight="1">
      <c r="C99" s="52"/>
    </row>
    <row r="100" spans="3:3" ht="17.25" customHeight="1">
      <c r="C100" s="52"/>
    </row>
    <row r="101" spans="3:3" ht="17.25" customHeight="1">
      <c r="C101" s="52"/>
    </row>
    <row r="102" spans="3:3" ht="17.25" customHeight="1">
      <c r="C102" s="52"/>
    </row>
    <row r="103" spans="3:3" ht="17.25" customHeight="1">
      <c r="C103" s="52"/>
    </row>
    <row r="104" spans="3:3" ht="17.25" customHeight="1">
      <c r="C104" s="52"/>
    </row>
    <row r="105" spans="3:3" ht="17.25" customHeight="1">
      <c r="C105" s="52"/>
    </row>
    <row r="106" spans="3:3" ht="17.25" customHeight="1">
      <c r="C106" s="52"/>
    </row>
    <row r="107" spans="3:3" ht="17.25" customHeight="1">
      <c r="C107" s="52"/>
    </row>
    <row r="108" spans="3:3" ht="17.25" customHeight="1">
      <c r="C108" s="52"/>
    </row>
    <row r="109" spans="3:3" ht="17.25" customHeight="1">
      <c r="C109" s="52"/>
    </row>
    <row r="110" spans="3:3" ht="17.25" customHeight="1">
      <c r="C110" s="52"/>
    </row>
    <row r="111" spans="3:3" ht="17.25" customHeight="1">
      <c r="C111" s="52"/>
    </row>
    <row r="112" spans="3:3" ht="17.25" customHeight="1">
      <c r="C112" s="52"/>
    </row>
    <row r="113" spans="3:3" ht="17.25" customHeight="1">
      <c r="C113" s="52"/>
    </row>
    <row r="114" spans="3:3" ht="17.25" customHeight="1">
      <c r="C114" s="52"/>
    </row>
    <row r="115" spans="3:3" ht="17.25" customHeight="1">
      <c r="C115" s="52"/>
    </row>
    <row r="116" spans="3:3" ht="17.25" customHeight="1">
      <c r="C116" s="52"/>
    </row>
    <row r="117" spans="3:3" ht="17.25" customHeight="1">
      <c r="C117" s="52"/>
    </row>
    <row r="118" spans="3:3" ht="17.25" customHeight="1">
      <c r="C118" s="52"/>
    </row>
    <row r="119" spans="3:3" ht="17.25" customHeight="1">
      <c r="C119" s="52"/>
    </row>
    <row r="120" spans="3:3" ht="17.25" customHeight="1">
      <c r="C120" s="52"/>
    </row>
    <row r="121" spans="3:3" ht="17.25" customHeight="1">
      <c r="C121" s="52"/>
    </row>
    <row r="122" spans="3:3" ht="17.25" customHeight="1">
      <c r="C122" s="52"/>
    </row>
    <row r="123" spans="3:3" ht="17.25" customHeight="1">
      <c r="C123" s="52"/>
    </row>
    <row r="124" spans="3:3" ht="17.25" customHeight="1">
      <c r="C124" s="52"/>
    </row>
    <row r="125" spans="3:3" ht="17.25" customHeight="1">
      <c r="C125" s="52"/>
    </row>
    <row r="126" spans="3:3" ht="17.25" customHeight="1">
      <c r="C126" s="52"/>
    </row>
    <row r="127" spans="3:3" ht="17.25" customHeight="1">
      <c r="C127" s="52"/>
    </row>
    <row r="128" spans="3:3" ht="17.25" customHeight="1">
      <c r="C128" s="52"/>
    </row>
    <row r="129" spans="3:3" ht="17.25" customHeight="1">
      <c r="C129" s="52"/>
    </row>
    <row r="130" spans="3:3" ht="17.25" customHeight="1">
      <c r="C130" s="52"/>
    </row>
    <row r="131" spans="3:3" ht="17.25" customHeight="1">
      <c r="C131" s="52"/>
    </row>
    <row r="132" spans="3:3" ht="17.25" customHeight="1">
      <c r="C132" s="52"/>
    </row>
    <row r="133" spans="3:3" ht="17.25" customHeight="1">
      <c r="C133" s="52"/>
    </row>
    <row r="134" spans="3:3" ht="17.25" customHeight="1">
      <c r="C134" s="52"/>
    </row>
    <row r="135" spans="3:3" ht="17.25" customHeight="1">
      <c r="C135" s="52"/>
    </row>
    <row r="136" spans="3:3" ht="17.25" customHeight="1">
      <c r="C136" s="52"/>
    </row>
    <row r="137" spans="3:3" ht="17.25" customHeight="1">
      <c r="C137" s="52"/>
    </row>
    <row r="138" spans="3:3" ht="17.25" customHeight="1">
      <c r="C138" s="52"/>
    </row>
    <row r="139" spans="3:3" ht="17.25" customHeight="1">
      <c r="C139" s="52"/>
    </row>
    <row r="140" spans="3:3" ht="17.25" customHeight="1">
      <c r="C140" s="52"/>
    </row>
    <row r="141" spans="3:3" ht="17.25" customHeight="1">
      <c r="C141" s="52"/>
    </row>
    <row r="142" spans="3:3" ht="17.25" customHeight="1">
      <c r="C142" s="52"/>
    </row>
    <row r="143" spans="3:3" ht="17.25" customHeight="1">
      <c r="C143" s="52"/>
    </row>
    <row r="144" spans="3:3" ht="17.25" customHeight="1">
      <c r="C144" s="52"/>
    </row>
    <row r="145" spans="3:3" ht="17.25" customHeight="1">
      <c r="C145" s="52"/>
    </row>
    <row r="146" spans="3:3" ht="17.25" customHeight="1">
      <c r="C146" s="52"/>
    </row>
    <row r="147" spans="3:3" ht="17.25" customHeight="1">
      <c r="C147" s="52"/>
    </row>
    <row r="148" spans="3:3" ht="17.25" customHeight="1">
      <c r="C148" s="52"/>
    </row>
    <row r="149" spans="3:3" ht="17.25" customHeight="1">
      <c r="C149" s="52"/>
    </row>
    <row r="150" spans="3:3" ht="17.25" customHeight="1">
      <c r="C150" s="52"/>
    </row>
    <row r="151" spans="3:3" ht="17.25" customHeight="1">
      <c r="C151" s="52"/>
    </row>
    <row r="152" spans="3:3" ht="17.25" customHeight="1">
      <c r="C152" s="52"/>
    </row>
    <row r="153" spans="3:3" ht="17.25" customHeight="1">
      <c r="C153" s="52"/>
    </row>
    <row r="154" spans="3:3" ht="17.25" customHeight="1">
      <c r="C154" s="52"/>
    </row>
    <row r="155" spans="3:3" ht="17.25" customHeight="1">
      <c r="C155" s="52"/>
    </row>
    <row r="156" spans="3:3" ht="17.25" customHeight="1">
      <c r="C156" s="52"/>
    </row>
    <row r="157" spans="3:3" ht="17.25" customHeight="1">
      <c r="C157" s="52"/>
    </row>
    <row r="158" spans="3:3" ht="17.25" customHeight="1">
      <c r="C158" s="52"/>
    </row>
    <row r="159" spans="3:3" ht="17.25" customHeight="1">
      <c r="C159" s="52"/>
    </row>
    <row r="160" spans="3:3" ht="17.25" customHeight="1">
      <c r="C160" s="52"/>
    </row>
    <row r="161" spans="3:3" ht="17.25" customHeight="1">
      <c r="C161" s="52"/>
    </row>
    <row r="162" spans="3:3" ht="17.25" customHeight="1">
      <c r="C162" s="52"/>
    </row>
    <row r="163" spans="3:3" ht="17.25" customHeight="1">
      <c r="C163" s="52"/>
    </row>
    <row r="164" spans="3:3" ht="17.25" customHeight="1">
      <c r="C164" s="52"/>
    </row>
    <row r="165" spans="3:3" ht="17.25" customHeight="1">
      <c r="C165" s="52"/>
    </row>
    <row r="166" spans="3:3" ht="17.25" customHeight="1">
      <c r="C166" s="52"/>
    </row>
    <row r="167" spans="3:3" ht="17.25" customHeight="1">
      <c r="C167" s="52"/>
    </row>
    <row r="168" spans="3:3" ht="17.25" customHeight="1">
      <c r="C168" s="52"/>
    </row>
    <row r="169" spans="3:3" ht="17.25" customHeight="1">
      <c r="C169" s="52"/>
    </row>
    <row r="170" spans="3:3" ht="17.25" customHeight="1">
      <c r="C170" s="52"/>
    </row>
    <row r="171" spans="3:3" ht="17.25" customHeight="1">
      <c r="C171" s="52"/>
    </row>
    <row r="172" spans="3:3" ht="17.25" customHeight="1">
      <c r="C172" s="52"/>
    </row>
    <row r="173" spans="3:3" ht="17.25" customHeight="1">
      <c r="C173" s="52"/>
    </row>
    <row r="174" spans="3:3" ht="17.25" customHeight="1">
      <c r="C174" s="52"/>
    </row>
    <row r="175" spans="3:3" ht="17.25" customHeight="1">
      <c r="C175" s="52"/>
    </row>
    <row r="176" spans="3:3" ht="17.25" customHeight="1">
      <c r="C176" s="52"/>
    </row>
    <row r="177" spans="3:3" ht="17.25" customHeight="1">
      <c r="C177" s="52"/>
    </row>
    <row r="178" spans="3:3" ht="17.25" customHeight="1">
      <c r="C178" s="52"/>
    </row>
    <row r="179" spans="3:3" ht="17.25" customHeight="1">
      <c r="C179" s="52"/>
    </row>
    <row r="180" spans="3:3" ht="17.25" customHeight="1">
      <c r="C180" s="52"/>
    </row>
    <row r="181" spans="3:3" ht="17.25" customHeight="1">
      <c r="C181" s="52"/>
    </row>
    <row r="182" spans="3:3" ht="17.25" customHeight="1">
      <c r="C182" s="52"/>
    </row>
    <row r="183" spans="3:3" ht="17.25" customHeight="1">
      <c r="C183" s="52"/>
    </row>
    <row r="184" spans="3:3" ht="17.25" customHeight="1">
      <c r="C184" s="52"/>
    </row>
    <row r="185" spans="3:3" ht="17.25" customHeight="1">
      <c r="C185" s="52"/>
    </row>
    <row r="186" spans="3:3" ht="17.25" customHeight="1">
      <c r="C186" s="52"/>
    </row>
    <row r="187" spans="3:3" ht="17.25" customHeight="1">
      <c r="C187" s="52"/>
    </row>
    <row r="188" spans="3:3" ht="17.25" customHeight="1">
      <c r="C188" s="52"/>
    </row>
    <row r="189" spans="3:3" ht="17.25" customHeight="1">
      <c r="C189" s="52"/>
    </row>
    <row r="190" spans="3:3" ht="17.25" customHeight="1">
      <c r="C190" s="52"/>
    </row>
    <row r="191" spans="3:3" ht="17.25" customHeight="1">
      <c r="C191" s="52"/>
    </row>
    <row r="192" spans="3:3" ht="17.25" customHeight="1">
      <c r="C192" s="52"/>
    </row>
    <row r="193" spans="3:3" ht="17.25" customHeight="1">
      <c r="C193" s="52"/>
    </row>
    <row r="194" spans="3:3" ht="17.25" customHeight="1">
      <c r="C194" s="52"/>
    </row>
    <row r="195" spans="3:3" ht="17.25" customHeight="1">
      <c r="C195" s="52"/>
    </row>
    <row r="196" spans="3:3" ht="17.25" customHeight="1">
      <c r="C196" s="52"/>
    </row>
    <row r="197" spans="3:3" ht="17.25" customHeight="1">
      <c r="C197" s="52"/>
    </row>
    <row r="198" spans="3:3" ht="17.25" customHeight="1">
      <c r="C198" s="52"/>
    </row>
    <row r="199" spans="3:3" ht="17.25" customHeight="1">
      <c r="C199" s="52"/>
    </row>
    <row r="200" spans="3:3" ht="17.25" customHeight="1">
      <c r="C200" s="52"/>
    </row>
    <row r="201" spans="3:3" ht="17.25" customHeight="1">
      <c r="C201" s="52"/>
    </row>
    <row r="202" spans="3:3" ht="17.25" customHeight="1">
      <c r="C202" s="52"/>
    </row>
    <row r="203" spans="3:3" ht="17.25" customHeight="1">
      <c r="C203" s="52"/>
    </row>
    <row r="204" spans="3:3" ht="17.25" customHeight="1">
      <c r="C204" s="52"/>
    </row>
    <row r="205" spans="3:3" ht="17.25" customHeight="1">
      <c r="C205" s="52"/>
    </row>
    <row r="206" spans="3:3" ht="17.25" customHeight="1">
      <c r="C206" s="52"/>
    </row>
    <row r="207" spans="3:3" ht="17.25" customHeight="1">
      <c r="C207" s="52"/>
    </row>
    <row r="208" spans="3:3" ht="17.25" customHeight="1">
      <c r="C208" s="52"/>
    </row>
    <row r="209" spans="3:3" ht="17.25" customHeight="1">
      <c r="C209" s="52"/>
    </row>
    <row r="210" spans="3:3" ht="17.25" customHeight="1">
      <c r="C210" s="52"/>
    </row>
    <row r="211" spans="3:3" ht="17.25" customHeight="1">
      <c r="C211" s="52"/>
    </row>
    <row r="212" spans="3:3" ht="17.25" customHeight="1">
      <c r="C212" s="52"/>
    </row>
    <row r="213" spans="3:3" ht="17.25" customHeight="1">
      <c r="C213" s="52"/>
    </row>
    <row r="214" spans="3:3" ht="17.25" customHeight="1">
      <c r="C214" s="52"/>
    </row>
    <row r="215" spans="3:3" ht="17.25" customHeight="1">
      <c r="C215" s="52"/>
    </row>
    <row r="216" spans="3:3" ht="17.25" customHeight="1">
      <c r="C216" s="52"/>
    </row>
    <row r="217" spans="3:3" ht="17.25" customHeight="1">
      <c r="C217" s="52"/>
    </row>
    <row r="218" spans="3:3" ht="17.25" customHeight="1">
      <c r="C218" s="52"/>
    </row>
    <row r="219" spans="3:3" ht="17.25" customHeight="1">
      <c r="C219" s="52"/>
    </row>
    <row r="220" spans="3:3" ht="17.25" customHeight="1">
      <c r="C220" s="52"/>
    </row>
    <row r="221" spans="3:3" ht="17.25" customHeight="1">
      <c r="C221" s="52"/>
    </row>
    <row r="222" spans="3:3" ht="17.25" customHeight="1">
      <c r="C222" s="52"/>
    </row>
    <row r="223" spans="3:3" ht="17.25" customHeight="1">
      <c r="C223" s="52"/>
    </row>
    <row r="224" spans="3:3" ht="17.25" customHeight="1">
      <c r="C224" s="52"/>
    </row>
    <row r="225" spans="3:3" ht="17.25" customHeight="1">
      <c r="C225" s="52"/>
    </row>
    <row r="226" spans="3:3" ht="17.25" customHeight="1">
      <c r="C226" s="52"/>
    </row>
    <row r="227" spans="3:3" ht="17.25" customHeight="1">
      <c r="C227" s="52"/>
    </row>
    <row r="228" spans="3:3" ht="17.25" customHeight="1">
      <c r="C228" s="52"/>
    </row>
    <row r="229" spans="3:3" ht="17.25" customHeight="1">
      <c r="C229" s="52"/>
    </row>
    <row r="230" spans="3:3" ht="17.25" customHeight="1">
      <c r="C230" s="52"/>
    </row>
    <row r="231" spans="3:3" ht="17.25" customHeight="1">
      <c r="C231" s="52"/>
    </row>
    <row r="232" spans="3:3" ht="17.25" customHeight="1">
      <c r="C232" s="52"/>
    </row>
    <row r="233" spans="3:3" ht="17.25" customHeight="1">
      <c r="C233" s="52"/>
    </row>
    <row r="234" spans="3:3" ht="17.25" customHeight="1">
      <c r="C234" s="52"/>
    </row>
    <row r="235" spans="3:3" ht="17.25" customHeight="1">
      <c r="C235" s="52"/>
    </row>
    <row r="236" spans="3:3" ht="17.25" customHeight="1">
      <c r="C236" s="52"/>
    </row>
    <row r="237" spans="3:3" ht="17.25" customHeight="1">
      <c r="C237" s="52"/>
    </row>
    <row r="238" spans="3:3" ht="17.25" customHeight="1">
      <c r="C238" s="52"/>
    </row>
    <row r="239" spans="3:3" ht="17.25" customHeight="1">
      <c r="C239" s="52"/>
    </row>
    <row r="240" spans="3:3" ht="17.25" customHeight="1">
      <c r="C240" s="52"/>
    </row>
    <row r="241" spans="3:3" ht="17.25" customHeight="1">
      <c r="C241" s="52"/>
    </row>
    <row r="242" spans="3:3" ht="17.25" customHeight="1">
      <c r="C242" s="52"/>
    </row>
    <row r="243" spans="3:3" ht="17.25" customHeight="1">
      <c r="C243" s="52"/>
    </row>
    <row r="244" spans="3:3" ht="17.25" customHeight="1">
      <c r="C244" s="52"/>
    </row>
    <row r="245" spans="3:3" ht="17.25" customHeight="1">
      <c r="C245" s="52"/>
    </row>
    <row r="246" spans="3:3" ht="17.25" customHeight="1">
      <c r="C246" s="52"/>
    </row>
    <row r="247" spans="3:3" ht="17.25" customHeight="1">
      <c r="C247" s="52"/>
    </row>
    <row r="248" spans="3:3" ht="17.25" customHeight="1">
      <c r="C248" s="52"/>
    </row>
    <row r="249" spans="3:3" ht="17.25" customHeight="1">
      <c r="C249" s="52"/>
    </row>
    <row r="250" spans="3:3" ht="17.25" customHeight="1">
      <c r="C250" s="52"/>
    </row>
    <row r="251" spans="3:3" ht="17.25" customHeight="1">
      <c r="C251" s="52"/>
    </row>
    <row r="252" spans="3:3" ht="17.25" customHeight="1">
      <c r="C252" s="52"/>
    </row>
    <row r="253" spans="3:3" ht="17.25" customHeight="1">
      <c r="C253" s="52"/>
    </row>
    <row r="254" spans="3:3" ht="17.25" customHeight="1">
      <c r="C254" s="52"/>
    </row>
    <row r="255" spans="3:3" ht="17.25" customHeight="1">
      <c r="C255" s="52"/>
    </row>
    <row r="256" spans="3:3" ht="17.25" customHeight="1">
      <c r="C256" s="52"/>
    </row>
    <row r="257" spans="3:3" ht="17.25" customHeight="1">
      <c r="C257" s="52"/>
    </row>
    <row r="258" spans="3:3" ht="17.25" customHeight="1">
      <c r="C258" s="52"/>
    </row>
    <row r="259" spans="3:3" ht="17.25" customHeight="1">
      <c r="C259" s="52"/>
    </row>
    <row r="260" spans="3:3" ht="17.25" customHeight="1">
      <c r="C260" s="52"/>
    </row>
    <row r="261" spans="3:3" ht="17.25" customHeight="1">
      <c r="C261" s="52"/>
    </row>
    <row r="262" spans="3:3" ht="17.25" customHeight="1">
      <c r="C262" s="52"/>
    </row>
    <row r="263" spans="3:3" ht="17.25" customHeight="1">
      <c r="C263" s="52"/>
    </row>
    <row r="264" spans="3:3" ht="17.25" customHeight="1">
      <c r="C264" s="52"/>
    </row>
    <row r="265" spans="3:3" ht="17.25" customHeight="1">
      <c r="C265" s="52"/>
    </row>
    <row r="266" spans="3:3" ht="17.25" customHeight="1">
      <c r="C266" s="52"/>
    </row>
    <row r="267" spans="3:3" ht="17.25" customHeight="1">
      <c r="C267" s="52"/>
    </row>
    <row r="268" spans="3:3" ht="17.25" customHeight="1">
      <c r="C268" s="52"/>
    </row>
    <row r="269" spans="3:3" ht="17.25" customHeight="1">
      <c r="C269" s="52"/>
    </row>
    <row r="270" spans="3:3" ht="17.25" customHeight="1">
      <c r="C270" s="52"/>
    </row>
    <row r="271" spans="3:3" ht="17.25" customHeight="1">
      <c r="C271" s="52"/>
    </row>
    <row r="272" spans="3:3" ht="17.25" customHeight="1">
      <c r="C272" s="52"/>
    </row>
    <row r="273" spans="3:3" ht="17.25" customHeight="1">
      <c r="C273" s="52"/>
    </row>
    <row r="274" spans="3:3" ht="17.25" customHeight="1">
      <c r="C274" s="52"/>
    </row>
    <row r="275" spans="3:3" ht="17.25" customHeight="1">
      <c r="C275" s="52"/>
    </row>
    <row r="276" spans="3:3" ht="17.25" customHeight="1">
      <c r="C276" s="52"/>
    </row>
    <row r="277" spans="3:3" ht="17.25" customHeight="1">
      <c r="C277" s="52"/>
    </row>
    <row r="278" spans="3:3" ht="17.25" customHeight="1">
      <c r="C278" s="52"/>
    </row>
    <row r="279" spans="3:3" ht="17.25" customHeight="1">
      <c r="C279" s="52"/>
    </row>
    <row r="280" spans="3:3" ht="17.25" customHeight="1">
      <c r="C280" s="52"/>
    </row>
    <row r="281" spans="3:3" ht="17.25" customHeight="1">
      <c r="C281" s="52"/>
    </row>
    <row r="282" spans="3:3" ht="17.25" customHeight="1">
      <c r="C282" s="52"/>
    </row>
    <row r="283" spans="3:3" ht="17.25" customHeight="1">
      <c r="C283" s="52"/>
    </row>
    <row r="284" spans="3:3" ht="17.25" customHeight="1">
      <c r="C284" s="52"/>
    </row>
    <row r="285" spans="3:3" ht="17.25" customHeight="1">
      <c r="C285" s="52"/>
    </row>
    <row r="286" spans="3:3" ht="17.25" customHeight="1">
      <c r="C286" s="52"/>
    </row>
    <row r="287" spans="3:3" ht="17.25" customHeight="1">
      <c r="C287" s="52"/>
    </row>
    <row r="288" spans="3:3" ht="17.25" customHeight="1">
      <c r="C288" s="52"/>
    </row>
    <row r="289" spans="3:3" ht="17.25" customHeight="1">
      <c r="C289" s="52"/>
    </row>
    <row r="290" spans="3:3" ht="17.25" customHeight="1">
      <c r="C290" s="52"/>
    </row>
    <row r="291" spans="3:3" ht="17.25" customHeight="1">
      <c r="C291" s="52"/>
    </row>
    <row r="292" spans="3:3" ht="17.25" customHeight="1">
      <c r="C292" s="52"/>
    </row>
    <row r="293" spans="3:3" ht="17.25" customHeight="1">
      <c r="C293" s="52"/>
    </row>
    <row r="294" spans="3:3" ht="17.25" customHeight="1">
      <c r="C294" s="52"/>
    </row>
    <row r="295" spans="3:3" ht="17.25" customHeight="1">
      <c r="C295" s="52"/>
    </row>
    <row r="296" spans="3:3" ht="17.25" customHeight="1">
      <c r="C296" s="52"/>
    </row>
    <row r="297" spans="3:3" ht="17.25" customHeight="1">
      <c r="C297" s="52"/>
    </row>
    <row r="298" spans="3:3" ht="17.25" customHeight="1">
      <c r="C298" s="52"/>
    </row>
    <row r="299" spans="3:3" ht="17.25" customHeight="1">
      <c r="C299" s="52"/>
    </row>
    <row r="300" spans="3:3" ht="17.25" customHeight="1">
      <c r="C300" s="52"/>
    </row>
    <row r="301" spans="3:3" ht="17.25" customHeight="1">
      <c r="C301" s="52"/>
    </row>
    <row r="302" spans="3:3" ht="17.25" customHeight="1">
      <c r="C302" s="52"/>
    </row>
    <row r="303" spans="3:3" ht="17.25" customHeight="1">
      <c r="C303" s="52"/>
    </row>
    <row r="304" spans="3:3" ht="17.25" customHeight="1">
      <c r="C304" s="52"/>
    </row>
    <row r="305" spans="3:3" ht="17.25" customHeight="1">
      <c r="C305" s="52"/>
    </row>
    <row r="306" spans="3:3" ht="17.25" customHeight="1">
      <c r="C306" s="52"/>
    </row>
    <row r="307" spans="3:3" ht="17.25" customHeight="1">
      <c r="C307" s="52"/>
    </row>
    <row r="308" spans="3:3" ht="17.25" customHeight="1">
      <c r="C308" s="52"/>
    </row>
    <row r="309" spans="3:3" ht="17.25" customHeight="1">
      <c r="C309" s="52"/>
    </row>
    <row r="310" spans="3:3" ht="17.25" customHeight="1">
      <c r="C310" s="52"/>
    </row>
    <row r="311" spans="3:3" ht="17.25" customHeight="1">
      <c r="C311" s="52"/>
    </row>
    <row r="312" spans="3:3" ht="17.25" customHeight="1">
      <c r="C312" s="52"/>
    </row>
    <row r="313" spans="3:3" ht="17.25" customHeight="1">
      <c r="C313" s="52"/>
    </row>
    <row r="314" spans="3:3" ht="17.25" customHeight="1">
      <c r="C314" s="52"/>
    </row>
    <row r="315" spans="3:3" ht="17.25" customHeight="1">
      <c r="C315" s="52"/>
    </row>
    <row r="316" spans="3:3" ht="17.25" customHeight="1">
      <c r="C316" s="52"/>
    </row>
    <row r="317" spans="3:3" ht="17.25" customHeight="1">
      <c r="C317" s="52"/>
    </row>
    <row r="318" spans="3:3" ht="17.25" customHeight="1">
      <c r="C318" s="52"/>
    </row>
    <row r="319" spans="3:3" ht="17.25" customHeight="1">
      <c r="C319" s="52"/>
    </row>
    <row r="320" spans="3:3" ht="17.25" customHeight="1">
      <c r="C320" s="52"/>
    </row>
    <row r="321" spans="3:3" ht="17.25" customHeight="1">
      <c r="C321" s="52"/>
    </row>
    <row r="322" spans="3:3" ht="17.25" customHeight="1">
      <c r="C322" s="52"/>
    </row>
    <row r="323" spans="3:3" ht="17.25" customHeight="1">
      <c r="C323" s="52"/>
    </row>
    <row r="324" spans="3:3" ht="17.25" customHeight="1">
      <c r="C324" s="52"/>
    </row>
    <row r="325" spans="3:3" ht="17.25" customHeight="1">
      <c r="C325" s="52"/>
    </row>
    <row r="326" spans="3:3" ht="17.25" customHeight="1">
      <c r="C326" s="52"/>
    </row>
    <row r="327" spans="3:3" ht="17.25" customHeight="1">
      <c r="C327" s="52"/>
    </row>
    <row r="328" spans="3:3" ht="17.25" customHeight="1">
      <c r="C328" s="52"/>
    </row>
    <row r="329" spans="3:3" ht="17.25" customHeight="1">
      <c r="C329" s="52"/>
    </row>
    <row r="330" spans="3:3" ht="17.25" customHeight="1">
      <c r="C330" s="52"/>
    </row>
    <row r="331" spans="3:3" ht="17.25" customHeight="1">
      <c r="C331" s="52"/>
    </row>
    <row r="332" spans="3:3" ht="17.25" customHeight="1">
      <c r="C332" s="52"/>
    </row>
    <row r="333" spans="3:3" ht="17.25" customHeight="1">
      <c r="C333" s="52"/>
    </row>
    <row r="334" spans="3:3" ht="17.25" customHeight="1">
      <c r="C334" s="52"/>
    </row>
    <row r="335" spans="3:3" ht="17.25" customHeight="1">
      <c r="C335" s="52"/>
    </row>
    <row r="336" spans="3:3" ht="17.25" customHeight="1">
      <c r="C336" s="52"/>
    </row>
    <row r="337" spans="3:3" ht="17.25" customHeight="1">
      <c r="C337" s="52"/>
    </row>
    <row r="338" spans="3:3" ht="17.25" customHeight="1">
      <c r="C338" s="52"/>
    </row>
    <row r="339" spans="3:3" ht="17.25" customHeight="1">
      <c r="C339" s="52"/>
    </row>
    <row r="340" spans="3:3" ht="17.25" customHeight="1">
      <c r="C340" s="52"/>
    </row>
    <row r="341" spans="3:3" ht="17.25" customHeight="1">
      <c r="C341" s="52"/>
    </row>
    <row r="342" spans="3:3" ht="17.25" customHeight="1">
      <c r="C342" s="52"/>
    </row>
    <row r="343" spans="3:3" ht="17.25" customHeight="1">
      <c r="C343" s="52"/>
    </row>
    <row r="344" spans="3:3" ht="17.25" customHeight="1">
      <c r="C344" s="52"/>
    </row>
    <row r="345" spans="3:3" ht="17.25" customHeight="1">
      <c r="C345" s="52"/>
    </row>
    <row r="346" spans="3:3" ht="17.25" customHeight="1">
      <c r="C346" s="52"/>
    </row>
    <row r="347" spans="3:3" ht="17.25" customHeight="1">
      <c r="C347" s="52"/>
    </row>
    <row r="348" spans="3:3" ht="17.25" customHeight="1">
      <c r="C348" s="52"/>
    </row>
    <row r="349" spans="3:3" ht="17.25" customHeight="1">
      <c r="C349" s="52"/>
    </row>
    <row r="350" spans="3:3" ht="17.25" customHeight="1">
      <c r="C350" s="52"/>
    </row>
    <row r="351" spans="3:3" ht="17.25" customHeight="1">
      <c r="C351" s="52"/>
    </row>
    <row r="352" spans="3:3" ht="17.25" customHeight="1">
      <c r="C352" s="52"/>
    </row>
    <row r="353" spans="3:3" ht="17.25" customHeight="1">
      <c r="C353" s="52"/>
    </row>
    <row r="354" spans="3:3" ht="17.25" customHeight="1">
      <c r="C354" s="52"/>
    </row>
    <row r="355" spans="3:3" ht="17.25" customHeight="1">
      <c r="C355" s="52"/>
    </row>
    <row r="356" spans="3:3" ht="17.25" customHeight="1">
      <c r="C356" s="52"/>
    </row>
    <row r="357" spans="3:3" ht="17.25" customHeight="1">
      <c r="C357" s="52"/>
    </row>
    <row r="358" spans="3:3" ht="17.25" customHeight="1">
      <c r="C358" s="52"/>
    </row>
    <row r="359" spans="3:3" ht="17.25" customHeight="1">
      <c r="C359" s="52"/>
    </row>
    <row r="360" spans="3:3" ht="17.25" customHeight="1">
      <c r="C360" s="52"/>
    </row>
    <row r="361" spans="3:3" ht="17.25" customHeight="1">
      <c r="C361" s="52"/>
    </row>
    <row r="362" spans="3:3" ht="17.25" customHeight="1">
      <c r="C362" s="52"/>
    </row>
    <row r="363" spans="3:3" ht="17.25" customHeight="1">
      <c r="C363" s="52"/>
    </row>
    <row r="364" spans="3:3" ht="17.25" customHeight="1">
      <c r="C364" s="52"/>
    </row>
    <row r="365" spans="3:3" ht="17.25" customHeight="1">
      <c r="C365" s="52"/>
    </row>
    <row r="366" spans="3:3" ht="17.25" customHeight="1">
      <c r="C366" s="52"/>
    </row>
    <row r="367" spans="3:3" ht="17.25" customHeight="1">
      <c r="C367" s="52"/>
    </row>
    <row r="368" spans="3:3" ht="17.25" customHeight="1">
      <c r="C368" s="52"/>
    </row>
    <row r="369" spans="3:3" ht="17.25" customHeight="1">
      <c r="C369" s="52"/>
    </row>
    <row r="370" spans="3:3" ht="17.25" customHeight="1">
      <c r="C370" s="52"/>
    </row>
    <row r="371" spans="3:3" ht="17.25" customHeight="1">
      <c r="C371" s="52"/>
    </row>
    <row r="372" spans="3:3" ht="17.25" customHeight="1">
      <c r="C372" s="52"/>
    </row>
    <row r="373" spans="3:3" ht="17.25" customHeight="1">
      <c r="C373" s="52"/>
    </row>
    <row r="374" spans="3:3" ht="17.25" customHeight="1">
      <c r="C374" s="52"/>
    </row>
    <row r="375" spans="3:3" ht="17.25" customHeight="1">
      <c r="C375" s="52"/>
    </row>
    <row r="376" spans="3:3" ht="17.25" customHeight="1">
      <c r="C376" s="52"/>
    </row>
    <row r="377" spans="3:3" ht="17.25" customHeight="1">
      <c r="C377" s="52"/>
    </row>
    <row r="378" spans="3:3" ht="17.25" customHeight="1">
      <c r="C378" s="52"/>
    </row>
    <row r="379" spans="3:3" ht="17.25" customHeight="1">
      <c r="C379" s="52"/>
    </row>
    <row r="380" spans="3:3" ht="17.25" customHeight="1">
      <c r="C380" s="52"/>
    </row>
    <row r="381" spans="3:3" ht="17.25" customHeight="1">
      <c r="C381" s="52"/>
    </row>
    <row r="382" spans="3:3" ht="17.25" customHeight="1">
      <c r="C382" s="52"/>
    </row>
    <row r="383" spans="3:3" ht="17.25" customHeight="1">
      <c r="C383" s="52"/>
    </row>
    <row r="384" spans="3:3" ht="17.25" customHeight="1">
      <c r="C384" s="52"/>
    </row>
    <row r="385" spans="3:3" ht="17.25" customHeight="1">
      <c r="C385" s="52"/>
    </row>
    <row r="386" spans="3:3" ht="17.25" customHeight="1">
      <c r="C386" s="52"/>
    </row>
    <row r="387" spans="3:3" ht="17.25" customHeight="1">
      <c r="C387" s="52"/>
    </row>
    <row r="388" spans="3:3" ht="17.25" customHeight="1">
      <c r="C388" s="52"/>
    </row>
    <row r="389" spans="3:3" ht="17.25" customHeight="1">
      <c r="C389" s="52"/>
    </row>
    <row r="390" spans="3:3" ht="17.25" customHeight="1">
      <c r="C390" s="52"/>
    </row>
    <row r="391" spans="3:3" ht="17.25" customHeight="1">
      <c r="C391" s="52"/>
    </row>
    <row r="392" spans="3:3" ht="17.25" customHeight="1">
      <c r="C392" s="52"/>
    </row>
    <row r="393" spans="3:3" ht="17.25" customHeight="1">
      <c r="C393" s="52"/>
    </row>
    <row r="394" spans="3:3" ht="17.25" customHeight="1">
      <c r="C394" s="52"/>
    </row>
    <row r="395" spans="3:3" ht="17.25" customHeight="1">
      <c r="C395" s="52"/>
    </row>
    <row r="396" spans="3:3" ht="17.25" customHeight="1">
      <c r="C396" s="52"/>
    </row>
    <row r="397" spans="3:3" ht="17.25" customHeight="1">
      <c r="C397" s="52"/>
    </row>
    <row r="398" spans="3:3" ht="17.25" customHeight="1">
      <c r="C398" s="52"/>
    </row>
    <row r="399" spans="3:3" ht="17.25" customHeight="1">
      <c r="C399" s="52"/>
    </row>
    <row r="400" spans="3:3" ht="17.25" customHeight="1">
      <c r="C400" s="52"/>
    </row>
    <row r="401" spans="3:3" ht="17.25" customHeight="1">
      <c r="C401" s="52"/>
    </row>
    <row r="402" spans="3:3" ht="17.25" customHeight="1">
      <c r="C402" s="52"/>
    </row>
    <row r="403" spans="3:3" ht="17.25" customHeight="1">
      <c r="C403" s="52"/>
    </row>
    <row r="404" spans="3:3" ht="17.25" customHeight="1">
      <c r="C404" s="52"/>
    </row>
    <row r="405" spans="3:3" ht="17.25" customHeight="1">
      <c r="C405" s="52"/>
    </row>
    <row r="406" spans="3:3" ht="17.25" customHeight="1">
      <c r="C406" s="52"/>
    </row>
    <row r="407" spans="3:3" ht="17.25" customHeight="1">
      <c r="C407" s="52"/>
    </row>
    <row r="408" spans="3:3" ht="17.25" customHeight="1">
      <c r="C408" s="52"/>
    </row>
    <row r="409" spans="3:3" ht="17.25" customHeight="1">
      <c r="C409" s="52"/>
    </row>
    <row r="410" spans="3:3" ht="17.25" customHeight="1">
      <c r="C410" s="52"/>
    </row>
    <row r="411" spans="3:3" ht="17.25" customHeight="1">
      <c r="C411" s="52"/>
    </row>
    <row r="412" spans="3:3" ht="17.25" customHeight="1">
      <c r="C412" s="52"/>
    </row>
    <row r="413" spans="3:3" ht="17.25" customHeight="1">
      <c r="C413" s="52"/>
    </row>
    <row r="414" spans="3:3" ht="17.25" customHeight="1">
      <c r="C414" s="52"/>
    </row>
    <row r="415" spans="3:3" ht="17.25" customHeight="1">
      <c r="C415" s="52"/>
    </row>
    <row r="416" spans="3:3" ht="17.25" customHeight="1">
      <c r="C416" s="52"/>
    </row>
    <row r="417" spans="3:3" ht="17.25" customHeight="1">
      <c r="C417" s="52"/>
    </row>
    <row r="418" spans="3:3" ht="17.25" customHeight="1">
      <c r="C418" s="52"/>
    </row>
    <row r="419" spans="3:3" ht="17.25" customHeight="1">
      <c r="C419" s="52"/>
    </row>
    <row r="420" spans="3:3" ht="17.25" customHeight="1">
      <c r="C420" s="52"/>
    </row>
    <row r="421" spans="3:3" ht="17.25" customHeight="1">
      <c r="C421" s="52"/>
    </row>
    <row r="422" spans="3:3" ht="17.25" customHeight="1">
      <c r="C422" s="52"/>
    </row>
    <row r="423" spans="3:3" ht="17.25" customHeight="1">
      <c r="C423" s="52"/>
    </row>
    <row r="424" spans="3:3" ht="17.25" customHeight="1">
      <c r="C424" s="52"/>
    </row>
    <row r="425" spans="3:3" ht="17.25" customHeight="1">
      <c r="C425" s="52"/>
    </row>
    <row r="426" spans="3:3" ht="17.25" customHeight="1">
      <c r="C426" s="52"/>
    </row>
    <row r="427" spans="3:3" ht="17.25" customHeight="1">
      <c r="C427" s="52"/>
    </row>
    <row r="428" spans="3:3" ht="17.25" customHeight="1">
      <c r="C428" s="52"/>
    </row>
    <row r="429" spans="3:3" ht="17.25" customHeight="1">
      <c r="C429" s="52"/>
    </row>
    <row r="430" spans="3:3" ht="17.25" customHeight="1">
      <c r="C430" s="52"/>
    </row>
    <row r="431" spans="3:3" ht="17.25" customHeight="1">
      <c r="C431" s="52"/>
    </row>
    <row r="432" spans="3:3" ht="17.25" customHeight="1">
      <c r="C432" s="52"/>
    </row>
    <row r="433" spans="3:3" ht="17.25" customHeight="1">
      <c r="C433" s="52"/>
    </row>
    <row r="434" spans="3:3" ht="17.25" customHeight="1">
      <c r="C434" s="52"/>
    </row>
    <row r="435" spans="3:3" ht="17.25" customHeight="1">
      <c r="C435" s="52"/>
    </row>
    <row r="436" spans="3:3" ht="17.25" customHeight="1">
      <c r="C436" s="52"/>
    </row>
    <row r="437" spans="3:3" ht="17.25" customHeight="1">
      <c r="C437" s="52"/>
    </row>
    <row r="438" spans="3:3" ht="17.25" customHeight="1">
      <c r="C438" s="52"/>
    </row>
    <row r="439" spans="3:3" ht="17.25" customHeight="1">
      <c r="C439" s="52"/>
    </row>
    <row r="440" spans="3:3" ht="17.25" customHeight="1">
      <c r="C440" s="52"/>
    </row>
    <row r="441" spans="3:3" ht="17.25" customHeight="1">
      <c r="C441" s="52"/>
    </row>
    <row r="442" spans="3:3" ht="17.25" customHeight="1">
      <c r="C442" s="52"/>
    </row>
    <row r="443" spans="3:3" ht="17.25" customHeight="1">
      <c r="C443" s="52"/>
    </row>
    <row r="444" spans="3:3" ht="17.25" customHeight="1">
      <c r="C444" s="52"/>
    </row>
    <row r="445" spans="3:3" ht="17.25" customHeight="1">
      <c r="C445" s="52"/>
    </row>
    <row r="446" spans="3:3" ht="17.25" customHeight="1">
      <c r="C446" s="52"/>
    </row>
    <row r="447" spans="3:3" ht="17.25" customHeight="1">
      <c r="C447" s="52"/>
    </row>
    <row r="448" spans="3:3" ht="17.25" customHeight="1">
      <c r="C448" s="52"/>
    </row>
    <row r="449" spans="3:3" ht="17.25" customHeight="1">
      <c r="C449" s="52"/>
    </row>
    <row r="450" spans="3:3" ht="17.25" customHeight="1">
      <c r="C450" s="52"/>
    </row>
    <row r="451" spans="3:3" ht="17.25" customHeight="1">
      <c r="C451" s="52"/>
    </row>
    <row r="452" spans="3:3" ht="17.25" customHeight="1">
      <c r="C452" s="52"/>
    </row>
    <row r="453" spans="3:3" ht="17.25" customHeight="1">
      <c r="C453" s="52"/>
    </row>
    <row r="454" spans="3:3" ht="17.25" customHeight="1">
      <c r="C454" s="52"/>
    </row>
    <row r="455" spans="3:3" ht="17.25" customHeight="1">
      <c r="C455" s="52"/>
    </row>
    <row r="456" spans="3:3" ht="17.25" customHeight="1">
      <c r="C456" s="52"/>
    </row>
    <row r="457" spans="3:3" ht="17.25" customHeight="1">
      <c r="C457" s="52"/>
    </row>
    <row r="458" spans="3:3" ht="17.25" customHeight="1">
      <c r="C458" s="52"/>
    </row>
    <row r="459" spans="3:3" ht="17.25" customHeight="1">
      <c r="C459" s="52"/>
    </row>
    <row r="460" spans="3:3" ht="17.25" customHeight="1">
      <c r="C460" s="52"/>
    </row>
    <row r="461" spans="3:3" ht="17.25" customHeight="1">
      <c r="C461" s="52"/>
    </row>
    <row r="462" spans="3:3" ht="17.25" customHeight="1">
      <c r="C462" s="52"/>
    </row>
    <row r="463" spans="3:3" ht="17.25" customHeight="1">
      <c r="C463" s="52"/>
    </row>
    <row r="464" spans="3:3" ht="17.25" customHeight="1">
      <c r="C464" s="52"/>
    </row>
    <row r="465" spans="3:3" ht="17.25" customHeight="1">
      <c r="C465" s="52"/>
    </row>
    <row r="466" spans="3:3" ht="17.25" customHeight="1">
      <c r="C466" s="52"/>
    </row>
    <row r="467" spans="3:3" ht="17.25" customHeight="1">
      <c r="C467" s="52"/>
    </row>
    <row r="468" spans="3:3" ht="17.25" customHeight="1">
      <c r="C468" s="52"/>
    </row>
    <row r="469" spans="3:3" ht="17.25" customHeight="1">
      <c r="C469" s="52"/>
    </row>
    <row r="470" spans="3:3" ht="17.25" customHeight="1">
      <c r="C470" s="52"/>
    </row>
    <row r="471" spans="3:3" ht="17.25" customHeight="1">
      <c r="C471" s="52"/>
    </row>
    <row r="472" spans="3:3" ht="17.25" customHeight="1">
      <c r="C472" s="52"/>
    </row>
    <row r="473" spans="3:3" ht="17.25" customHeight="1">
      <c r="C473" s="52"/>
    </row>
    <row r="474" spans="3:3" ht="17.25" customHeight="1">
      <c r="C474" s="52"/>
    </row>
    <row r="475" spans="3:3" ht="17.25" customHeight="1">
      <c r="C475" s="52"/>
    </row>
    <row r="476" spans="3:3" ht="17.25" customHeight="1">
      <c r="C476" s="52"/>
    </row>
    <row r="477" spans="3:3" ht="17.25" customHeight="1">
      <c r="C477" s="52"/>
    </row>
    <row r="478" spans="3:3" ht="17.25" customHeight="1">
      <c r="C478" s="52"/>
    </row>
    <row r="479" spans="3:3" ht="17.25" customHeight="1">
      <c r="C479" s="52"/>
    </row>
    <row r="480" spans="3:3" ht="17.25" customHeight="1">
      <c r="C480" s="52"/>
    </row>
    <row r="481" spans="3:3" ht="17.25" customHeight="1">
      <c r="C481" s="52"/>
    </row>
    <row r="482" spans="3:3" ht="17.25" customHeight="1">
      <c r="C482" s="52"/>
    </row>
    <row r="483" spans="3:3" ht="17.25" customHeight="1">
      <c r="C483" s="52"/>
    </row>
    <row r="484" spans="3:3" ht="17.25" customHeight="1">
      <c r="C484" s="52"/>
    </row>
    <row r="485" spans="3:3" ht="17.25" customHeight="1">
      <c r="C485" s="52"/>
    </row>
    <row r="486" spans="3:3" ht="17.25" customHeight="1">
      <c r="C486" s="52"/>
    </row>
    <row r="487" spans="3:3" ht="17.25" customHeight="1">
      <c r="C487" s="52"/>
    </row>
    <row r="488" spans="3:3" ht="17.25" customHeight="1">
      <c r="C488" s="52"/>
    </row>
    <row r="489" spans="3:3" ht="17.25" customHeight="1">
      <c r="C489" s="52"/>
    </row>
    <row r="490" spans="3:3" ht="17.25" customHeight="1">
      <c r="C490" s="52"/>
    </row>
    <row r="491" spans="3:3" ht="17.25" customHeight="1">
      <c r="C491" s="52"/>
    </row>
    <row r="492" spans="3:3" ht="17.25" customHeight="1">
      <c r="C492" s="52"/>
    </row>
    <row r="493" spans="3:3" ht="17.25" customHeight="1">
      <c r="C493" s="52"/>
    </row>
    <row r="494" spans="3:3" ht="17.25" customHeight="1">
      <c r="C494" s="52"/>
    </row>
    <row r="495" spans="3:3" ht="17.25" customHeight="1">
      <c r="C495" s="52"/>
    </row>
    <row r="496" spans="3:3" ht="17.25" customHeight="1">
      <c r="C496" s="52"/>
    </row>
    <row r="497" spans="3:3" ht="17.25" customHeight="1">
      <c r="C497" s="52"/>
    </row>
    <row r="498" spans="3:3" ht="17.25" customHeight="1">
      <c r="C498" s="52"/>
    </row>
    <row r="499" spans="3:3" ht="17.25" customHeight="1">
      <c r="C499" s="52"/>
    </row>
    <row r="500" spans="3:3" ht="17.25" customHeight="1">
      <c r="C500" s="52"/>
    </row>
    <row r="501" spans="3:3" ht="17.25" customHeight="1">
      <c r="C501" s="52"/>
    </row>
    <row r="502" spans="3:3" ht="17.25" customHeight="1">
      <c r="C502" s="52"/>
    </row>
    <row r="503" spans="3:3" ht="17.25" customHeight="1">
      <c r="C503" s="52"/>
    </row>
    <row r="504" spans="3:3" ht="17.25" customHeight="1">
      <c r="C504" s="52"/>
    </row>
    <row r="505" spans="3:3" ht="17.25" customHeight="1">
      <c r="C505" s="52"/>
    </row>
    <row r="506" spans="3:3" ht="17.25" customHeight="1">
      <c r="C506" s="52"/>
    </row>
    <row r="507" spans="3:3" ht="17.25" customHeight="1">
      <c r="C507" s="52"/>
    </row>
    <row r="508" spans="3:3" ht="17.25" customHeight="1">
      <c r="C508" s="52"/>
    </row>
    <row r="509" spans="3:3" ht="17.25" customHeight="1">
      <c r="C509" s="52"/>
    </row>
    <row r="510" spans="3:3" ht="17.25" customHeight="1">
      <c r="C510" s="52"/>
    </row>
    <row r="511" spans="3:3" ht="17.25" customHeight="1">
      <c r="C511" s="52"/>
    </row>
    <row r="512" spans="3:3" ht="17.25" customHeight="1">
      <c r="C512" s="52"/>
    </row>
    <row r="513" spans="3:3" ht="17.25" customHeight="1">
      <c r="C513" s="52"/>
    </row>
    <row r="514" spans="3:3" ht="17.25" customHeight="1">
      <c r="C514" s="52"/>
    </row>
    <row r="515" spans="3:3" ht="17.25" customHeight="1">
      <c r="C515" s="52"/>
    </row>
    <row r="516" spans="3:3" ht="17.25" customHeight="1">
      <c r="C516" s="52"/>
    </row>
    <row r="517" spans="3:3" ht="17.25" customHeight="1">
      <c r="C517" s="52"/>
    </row>
    <row r="518" spans="3:3" ht="17.25" customHeight="1">
      <c r="C518" s="52"/>
    </row>
    <row r="519" spans="3:3" ht="17.25" customHeight="1">
      <c r="C519" s="52"/>
    </row>
    <row r="520" spans="3:3" ht="17.25" customHeight="1">
      <c r="C520" s="52"/>
    </row>
    <row r="521" spans="3:3" ht="17.25" customHeight="1">
      <c r="C521" s="52"/>
    </row>
    <row r="522" spans="3:3" ht="17.25" customHeight="1">
      <c r="C522" s="52"/>
    </row>
    <row r="523" spans="3:3" ht="17.25" customHeight="1">
      <c r="C523" s="52"/>
    </row>
    <row r="524" spans="3:3" ht="17.25" customHeight="1">
      <c r="C524" s="52"/>
    </row>
    <row r="525" spans="3:3" ht="17.25" customHeight="1">
      <c r="C525" s="52"/>
    </row>
    <row r="526" spans="3:3" ht="17.25" customHeight="1">
      <c r="C526" s="52"/>
    </row>
    <row r="527" spans="3:3" ht="17.25" customHeight="1">
      <c r="C527" s="52"/>
    </row>
    <row r="528" spans="3:3" ht="17.25" customHeight="1">
      <c r="C528" s="52"/>
    </row>
    <row r="529" spans="3:3" ht="17.25" customHeight="1">
      <c r="C529" s="52"/>
    </row>
    <row r="530" spans="3:3" ht="17.25" customHeight="1">
      <c r="C530" s="52"/>
    </row>
    <row r="531" spans="3:3" ht="17.25" customHeight="1">
      <c r="C531" s="52"/>
    </row>
    <row r="532" spans="3:3" ht="17.25" customHeight="1">
      <c r="C532" s="52"/>
    </row>
    <row r="533" spans="3:3" ht="17.25" customHeight="1">
      <c r="C533" s="52"/>
    </row>
    <row r="534" spans="3:3" ht="17.25" customHeight="1">
      <c r="C534" s="52"/>
    </row>
    <row r="535" spans="3:3" ht="17.25" customHeight="1">
      <c r="C535" s="52"/>
    </row>
    <row r="536" spans="3:3" ht="17.25" customHeight="1">
      <c r="C536" s="52"/>
    </row>
    <row r="537" spans="3:3" ht="17.25" customHeight="1">
      <c r="C537" s="52"/>
    </row>
    <row r="538" spans="3:3" ht="17.25" customHeight="1">
      <c r="C538" s="52"/>
    </row>
    <row r="539" spans="3:3" ht="17.25" customHeight="1">
      <c r="C539" s="52"/>
    </row>
    <row r="540" spans="3:3" ht="17.25" customHeight="1">
      <c r="C540" s="52"/>
    </row>
    <row r="541" spans="3:3" ht="17.25" customHeight="1">
      <c r="C541" s="52"/>
    </row>
    <row r="542" spans="3:3" ht="17.25" customHeight="1">
      <c r="C542" s="52"/>
    </row>
    <row r="543" spans="3:3" ht="17.25" customHeight="1">
      <c r="C543" s="52"/>
    </row>
    <row r="544" spans="3:3" ht="17.25" customHeight="1">
      <c r="C544" s="52"/>
    </row>
    <row r="545" spans="3:3" ht="17.25" customHeight="1">
      <c r="C545" s="52"/>
    </row>
    <row r="546" spans="3:3" ht="17.25" customHeight="1">
      <c r="C546" s="52"/>
    </row>
    <row r="547" spans="3:3" ht="17.25" customHeight="1">
      <c r="C547" s="52"/>
    </row>
    <row r="548" spans="3:3" ht="17.25" customHeight="1">
      <c r="C548" s="52"/>
    </row>
    <row r="549" spans="3:3" ht="17.25" customHeight="1">
      <c r="C549" s="52"/>
    </row>
    <row r="550" spans="3:3" ht="17.25" customHeight="1">
      <c r="C550" s="52"/>
    </row>
    <row r="551" spans="3:3" ht="17.25" customHeight="1">
      <c r="C551" s="52"/>
    </row>
    <row r="552" spans="3:3" ht="17.25" customHeight="1">
      <c r="C552" s="52"/>
    </row>
    <row r="553" spans="3:3" ht="17.25" customHeight="1">
      <c r="C553" s="52"/>
    </row>
    <row r="554" spans="3:3" ht="17.25" customHeight="1">
      <c r="C554" s="52"/>
    </row>
    <row r="555" spans="3:3" ht="17.25" customHeight="1">
      <c r="C555" s="52"/>
    </row>
    <row r="556" spans="3:3" ht="17.25" customHeight="1">
      <c r="C556" s="52"/>
    </row>
    <row r="557" spans="3:3" ht="17.25" customHeight="1">
      <c r="C557" s="52"/>
    </row>
    <row r="558" spans="3:3" ht="17.25" customHeight="1">
      <c r="C558" s="52"/>
    </row>
    <row r="559" spans="3:3" ht="17.25" customHeight="1">
      <c r="C559" s="52"/>
    </row>
    <row r="560" spans="3:3" ht="17.25" customHeight="1">
      <c r="C560" s="52"/>
    </row>
    <row r="561" spans="3:3" ht="17.25" customHeight="1">
      <c r="C561" s="52"/>
    </row>
    <row r="562" spans="3:3" ht="17.25" customHeight="1">
      <c r="C562" s="52"/>
    </row>
    <row r="563" spans="3:3" ht="17.25" customHeight="1">
      <c r="C563" s="52"/>
    </row>
    <row r="564" spans="3:3" ht="17.25" customHeight="1">
      <c r="C564" s="52"/>
    </row>
    <row r="565" spans="3:3" ht="17.25" customHeight="1">
      <c r="C565" s="52"/>
    </row>
    <row r="566" spans="3:3" ht="17.25" customHeight="1">
      <c r="C566" s="52"/>
    </row>
    <row r="567" spans="3:3" ht="17.25" customHeight="1">
      <c r="C567" s="52"/>
    </row>
    <row r="568" spans="3:3" ht="17.25" customHeight="1">
      <c r="C568" s="52"/>
    </row>
    <row r="569" spans="3:3" ht="17.25" customHeight="1">
      <c r="C569" s="52"/>
    </row>
    <row r="570" spans="3:3" ht="17.25" customHeight="1">
      <c r="C570" s="52"/>
    </row>
    <row r="571" spans="3:3" ht="17.25" customHeight="1">
      <c r="C571" s="52"/>
    </row>
    <row r="572" spans="3:3" ht="17.25" customHeight="1">
      <c r="C572" s="52"/>
    </row>
    <row r="573" spans="3:3" ht="17.25" customHeight="1">
      <c r="C573" s="52"/>
    </row>
    <row r="574" spans="3:3" ht="17.25" customHeight="1">
      <c r="C574" s="52"/>
    </row>
    <row r="575" spans="3:3" ht="17.25" customHeight="1">
      <c r="C575" s="52"/>
    </row>
    <row r="576" spans="3:3" ht="17.25" customHeight="1">
      <c r="C576" s="52"/>
    </row>
    <row r="577" spans="3:3" ht="17.25" customHeight="1">
      <c r="C577" s="52"/>
    </row>
    <row r="578" spans="3:3" ht="17.25" customHeight="1">
      <c r="C578" s="52"/>
    </row>
    <row r="579" spans="3:3" ht="17.25" customHeight="1">
      <c r="C579" s="52"/>
    </row>
    <row r="580" spans="3:3" ht="17.25" customHeight="1">
      <c r="C580" s="52"/>
    </row>
    <row r="581" spans="3:3" ht="17.25" customHeight="1">
      <c r="C581" s="52"/>
    </row>
    <row r="582" spans="3:3" ht="17.25" customHeight="1">
      <c r="C582" s="52"/>
    </row>
    <row r="583" spans="3:3" ht="17.25" customHeight="1">
      <c r="C583" s="52"/>
    </row>
    <row r="584" spans="3:3" ht="17.25" customHeight="1">
      <c r="C584" s="52"/>
    </row>
    <row r="585" spans="3:3" ht="17.25" customHeight="1">
      <c r="C585" s="52"/>
    </row>
    <row r="586" spans="3:3" ht="17.25" customHeight="1">
      <c r="C586" s="52"/>
    </row>
    <row r="587" spans="3:3" ht="17.25" customHeight="1">
      <c r="C587" s="52"/>
    </row>
    <row r="588" spans="3:3" ht="17.25" customHeight="1">
      <c r="C588" s="52"/>
    </row>
    <row r="589" spans="3:3" ht="17.25" customHeight="1">
      <c r="C589" s="52"/>
    </row>
    <row r="590" spans="3:3" ht="17.25" customHeight="1">
      <c r="C590" s="52"/>
    </row>
    <row r="591" spans="3:3" ht="17.25" customHeight="1">
      <c r="C591" s="52"/>
    </row>
    <row r="592" spans="3:3" ht="17.25" customHeight="1">
      <c r="C592" s="52"/>
    </row>
    <row r="593" spans="3:3" ht="17.25" customHeight="1">
      <c r="C593" s="52"/>
    </row>
    <row r="594" spans="3:3" ht="17.25" customHeight="1">
      <c r="C594" s="52"/>
    </row>
    <row r="595" spans="3:3" ht="17.25" customHeight="1">
      <c r="C595" s="52"/>
    </row>
    <row r="596" spans="3:3" ht="17.25" customHeight="1">
      <c r="C596" s="52"/>
    </row>
    <row r="597" spans="3:3" ht="17.25" customHeight="1">
      <c r="C597" s="52"/>
    </row>
    <row r="598" spans="3:3" ht="17.25" customHeight="1">
      <c r="C598" s="52"/>
    </row>
    <row r="599" spans="3:3" ht="17.25" customHeight="1">
      <c r="C599" s="52"/>
    </row>
    <row r="600" spans="3:3" ht="17.25" customHeight="1">
      <c r="C600" s="52"/>
    </row>
    <row r="601" spans="3:3" ht="17.25" customHeight="1">
      <c r="C601" s="52"/>
    </row>
    <row r="602" spans="3:3" ht="17.25" customHeight="1">
      <c r="C602" s="52"/>
    </row>
    <row r="603" spans="3:3" ht="17.25" customHeight="1">
      <c r="C603" s="52"/>
    </row>
    <row r="604" spans="3:3" ht="17.25" customHeight="1">
      <c r="C604" s="52"/>
    </row>
    <row r="605" spans="3:3" ht="17.25" customHeight="1">
      <c r="C605" s="52"/>
    </row>
    <row r="606" spans="3:3" ht="17.25" customHeight="1">
      <c r="C606" s="52"/>
    </row>
    <row r="607" spans="3:3" ht="17.25" customHeight="1">
      <c r="C607" s="52"/>
    </row>
    <row r="608" spans="3:3" ht="17.25" customHeight="1">
      <c r="C608" s="52"/>
    </row>
    <row r="609" spans="3:3" ht="17.25" customHeight="1">
      <c r="C609" s="52"/>
    </row>
    <row r="610" spans="3:3" ht="17.25" customHeight="1">
      <c r="C610" s="52"/>
    </row>
    <row r="611" spans="3:3" ht="17.25" customHeight="1">
      <c r="C611" s="52"/>
    </row>
    <row r="612" spans="3:3" ht="17.25" customHeight="1">
      <c r="C612" s="52"/>
    </row>
    <row r="613" spans="3:3" ht="17.25" customHeight="1">
      <c r="C613" s="52"/>
    </row>
    <row r="614" spans="3:3" ht="17.25" customHeight="1">
      <c r="C614" s="52"/>
    </row>
    <row r="615" spans="3:3" ht="17.25" customHeight="1">
      <c r="C615" s="52"/>
    </row>
    <row r="616" spans="3:3" ht="17.25" customHeight="1">
      <c r="C616" s="52"/>
    </row>
    <row r="617" spans="3:3" ht="17.25" customHeight="1">
      <c r="C617" s="52"/>
    </row>
    <row r="618" spans="3:3" ht="17.25" customHeight="1">
      <c r="C618" s="52"/>
    </row>
    <row r="619" spans="3:3" ht="17.25" customHeight="1">
      <c r="C619" s="52"/>
    </row>
    <row r="620" spans="3:3" ht="17.25" customHeight="1">
      <c r="C620" s="52"/>
    </row>
    <row r="621" spans="3:3" ht="17.25" customHeight="1">
      <c r="C621" s="52"/>
    </row>
    <row r="622" spans="3:3" ht="17.25" customHeight="1">
      <c r="C622" s="52"/>
    </row>
    <row r="623" spans="3:3" ht="17.25" customHeight="1">
      <c r="C623" s="52"/>
    </row>
    <row r="624" spans="3:3" ht="17.25" customHeight="1">
      <c r="C624" s="52"/>
    </row>
    <row r="625" spans="3:3" ht="17.25" customHeight="1">
      <c r="C625" s="52"/>
    </row>
    <row r="626" spans="3:3" ht="17.25" customHeight="1">
      <c r="C626" s="52"/>
    </row>
    <row r="627" spans="3:3" ht="17.25" customHeight="1">
      <c r="C627" s="52"/>
    </row>
    <row r="628" spans="3:3" ht="17.25" customHeight="1">
      <c r="C628" s="52"/>
    </row>
    <row r="629" spans="3:3" ht="17.25" customHeight="1">
      <c r="C629" s="52"/>
    </row>
    <row r="630" spans="3:3" ht="17.25" customHeight="1">
      <c r="C630" s="52"/>
    </row>
    <row r="631" spans="3:3" ht="17.25" customHeight="1">
      <c r="C631" s="52"/>
    </row>
    <row r="632" spans="3:3" ht="17.25" customHeight="1">
      <c r="C632" s="52"/>
    </row>
    <row r="633" spans="3:3" ht="17.25" customHeight="1">
      <c r="C633" s="52"/>
    </row>
    <row r="634" spans="3:3" ht="17.25" customHeight="1">
      <c r="C634" s="52"/>
    </row>
    <row r="635" spans="3:3" ht="17.25" customHeight="1">
      <c r="C635" s="52"/>
    </row>
    <row r="636" spans="3:3" ht="17.25" customHeight="1">
      <c r="C636" s="52"/>
    </row>
    <row r="637" spans="3:3" ht="17.25" customHeight="1">
      <c r="C637" s="52"/>
    </row>
    <row r="638" spans="3:3" ht="17.25" customHeight="1">
      <c r="C638" s="52"/>
    </row>
    <row r="639" spans="3:3" ht="17.25" customHeight="1">
      <c r="C639" s="52"/>
    </row>
    <row r="640" spans="3:3" ht="17.25" customHeight="1">
      <c r="C640" s="52"/>
    </row>
    <row r="641" spans="3:3" ht="17.25" customHeight="1">
      <c r="C641" s="52"/>
    </row>
    <row r="642" spans="3:3" ht="17.25" customHeight="1">
      <c r="C642" s="52"/>
    </row>
    <row r="643" spans="3:3" ht="17.25" customHeight="1">
      <c r="C643" s="52"/>
    </row>
    <row r="644" spans="3:3" ht="17.25" customHeight="1">
      <c r="C644" s="52"/>
    </row>
    <row r="645" spans="3:3" ht="17.25" customHeight="1">
      <c r="C645" s="52"/>
    </row>
    <row r="646" spans="3:3" ht="17.25" customHeight="1">
      <c r="C646" s="52"/>
    </row>
    <row r="647" spans="3:3" ht="17.25" customHeight="1">
      <c r="C647" s="52"/>
    </row>
    <row r="648" spans="3:3" ht="17.25" customHeight="1">
      <c r="C648" s="52"/>
    </row>
    <row r="649" spans="3:3" ht="17.25" customHeight="1">
      <c r="C649" s="52"/>
    </row>
    <row r="650" spans="3:3" ht="17.25" customHeight="1">
      <c r="C650" s="52"/>
    </row>
    <row r="651" spans="3:3" ht="17.25" customHeight="1">
      <c r="C651" s="52"/>
    </row>
    <row r="652" spans="3:3" ht="17.25" customHeight="1">
      <c r="C652" s="52"/>
    </row>
    <row r="653" spans="3:3" ht="17.25" customHeight="1">
      <c r="C653" s="52"/>
    </row>
    <row r="654" spans="3:3" ht="17.25" customHeight="1">
      <c r="C654" s="52"/>
    </row>
    <row r="655" spans="3:3" ht="17.25" customHeight="1">
      <c r="C655" s="52"/>
    </row>
    <row r="656" spans="3:3" ht="17.25" customHeight="1">
      <c r="C656" s="52"/>
    </row>
    <row r="657" spans="3:3" ht="17.25" customHeight="1">
      <c r="C657" s="52"/>
    </row>
    <row r="658" spans="3:3" ht="17.25" customHeight="1">
      <c r="C658" s="52"/>
    </row>
    <row r="659" spans="3:3" ht="17.25" customHeight="1">
      <c r="C659" s="52"/>
    </row>
    <row r="660" spans="3:3" ht="17.25" customHeight="1">
      <c r="C660" s="52"/>
    </row>
    <row r="661" spans="3:3" ht="17.25" customHeight="1">
      <c r="C661" s="52"/>
    </row>
    <row r="662" spans="3:3" ht="17.25" customHeight="1">
      <c r="C662" s="52"/>
    </row>
    <row r="663" spans="3:3" ht="17.25" customHeight="1">
      <c r="C663" s="52"/>
    </row>
    <row r="664" spans="3:3" ht="17.25" customHeight="1">
      <c r="C664" s="52"/>
    </row>
    <row r="665" spans="3:3" ht="17.25" customHeight="1">
      <c r="C665" s="52"/>
    </row>
    <row r="666" spans="3:3" ht="17.25" customHeight="1">
      <c r="C666" s="52"/>
    </row>
    <row r="667" spans="3:3" ht="17.25" customHeight="1">
      <c r="C667" s="52"/>
    </row>
    <row r="668" spans="3:3" ht="17.25" customHeight="1">
      <c r="C668" s="52"/>
    </row>
    <row r="669" spans="3:3" ht="17.25" customHeight="1">
      <c r="C669" s="52"/>
    </row>
    <row r="670" spans="3:3" ht="17.25" customHeight="1">
      <c r="C670" s="52"/>
    </row>
    <row r="671" spans="3:3" ht="17.25" customHeight="1">
      <c r="C671" s="52"/>
    </row>
    <row r="672" spans="3:3" ht="17.25" customHeight="1">
      <c r="C672" s="52"/>
    </row>
    <row r="673" spans="3:3" ht="17.25" customHeight="1">
      <c r="C673" s="52"/>
    </row>
    <row r="674" spans="3:3" ht="17.25" customHeight="1">
      <c r="C674" s="52"/>
    </row>
    <row r="675" spans="3:3" ht="17.25" customHeight="1">
      <c r="C675" s="52"/>
    </row>
    <row r="676" spans="3:3" ht="17.25" customHeight="1">
      <c r="C676" s="52"/>
    </row>
    <row r="677" spans="3:3" ht="17.25" customHeight="1">
      <c r="C677" s="52"/>
    </row>
    <row r="678" spans="3:3" ht="17.25" customHeight="1">
      <c r="C678" s="52"/>
    </row>
    <row r="679" spans="3:3" ht="17.25" customHeight="1">
      <c r="C679" s="52"/>
    </row>
    <row r="680" spans="3:3" ht="17.25" customHeight="1">
      <c r="C680" s="52"/>
    </row>
    <row r="681" spans="3:3" ht="17.25" customHeight="1">
      <c r="C681" s="52"/>
    </row>
    <row r="682" spans="3:3" ht="17.25" customHeight="1">
      <c r="C682" s="52"/>
    </row>
    <row r="683" spans="3:3" ht="17.25" customHeight="1">
      <c r="C683" s="52"/>
    </row>
    <row r="684" spans="3:3" ht="17.25" customHeight="1">
      <c r="C684" s="52"/>
    </row>
    <row r="685" spans="3:3" ht="17.25" customHeight="1">
      <c r="C685" s="52"/>
    </row>
    <row r="686" spans="3:3" ht="17.25" customHeight="1">
      <c r="C686" s="52"/>
    </row>
    <row r="687" spans="3:3" ht="17.25" customHeight="1">
      <c r="C687" s="52"/>
    </row>
    <row r="688" spans="3:3" ht="17.25" customHeight="1">
      <c r="C688" s="52"/>
    </row>
    <row r="689" spans="3:3" ht="17.25" customHeight="1">
      <c r="C689" s="52"/>
    </row>
    <row r="690" spans="3:3" ht="17.25" customHeight="1">
      <c r="C690" s="52"/>
    </row>
    <row r="691" spans="3:3" ht="17.25" customHeight="1">
      <c r="C691" s="52"/>
    </row>
    <row r="692" spans="3:3" ht="17.25" customHeight="1">
      <c r="C692" s="52"/>
    </row>
    <row r="693" spans="3:3" ht="17.25" customHeight="1">
      <c r="C693" s="52"/>
    </row>
    <row r="694" spans="3:3" ht="17.25" customHeight="1">
      <c r="C694" s="52"/>
    </row>
    <row r="695" spans="3:3" ht="17.25" customHeight="1">
      <c r="C695" s="52"/>
    </row>
    <row r="696" spans="3:3" ht="17.25" customHeight="1">
      <c r="C696" s="52"/>
    </row>
    <row r="697" spans="3:3" ht="17.25" customHeight="1">
      <c r="C697" s="52"/>
    </row>
    <row r="698" spans="3:3" ht="17.25" customHeight="1">
      <c r="C698" s="52"/>
    </row>
    <row r="699" spans="3:3" ht="17.25" customHeight="1">
      <c r="C699" s="52"/>
    </row>
    <row r="700" spans="3:3" ht="17.25" customHeight="1">
      <c r="C700" s="52"/>
    </row>
    <row r="701" spans="3:3" ht="17.25" customHeight="1">
      <c r="C701" s="52"/>
    </row>
    <row r="702" spans="3:3" ht="17.25" customHeight="1">
      <c r="C702" s="52"/>
    </row>
    <row r="703" spans="3:3" ht="17.25" customHeight="1">
      <c r="C703" s="52"/>
    </row>
    <row r="704" spans="3:3" ht="17.25" customHeight="1">
      <c r="C704" s="52"/>
    </row>
    <row r="705" spans="3:3" ht="17.25" customHeight="1">
      <c r="C705" s="52"/>
    </row>
    <row r="706" spans="3:3" ht="17.25" customHeight="1">
      <c r="C706" s="52"/>
    </row>
    <row r="707" spans="3:3" ht="17.25" customHeight="1">
      <c r="C707" s="52"/>
    </row>
    <row r="708" spans="3:3" ht="17.25" customHeight="1">
      <c r="C708" s="52"/>
    </row>
    <row r="709" spans="3:3" ht="17.25" customHeight="1">
      <c r="C709" s="52"/>
    </row>
    <row r="710" spans="3:3" ht="17.25" customHeight="1">
      <c r="C710" s="52"/>
    </row>
    <row r="711" spans="3:3" ht="17.25" customHeight="1">
      <c r="C711" s="52"/>
    </row>
    <row r="712" spans="3:3" ht="17.25" customHeight="1">
      <c r="C712" s="52"/>
    </row>
    <row r="713" spans="3:3" ht="17.25" customHeight="1">
      <c r="C713" s="52"/>
    </row>
    <row r="714" spans="3:3" ht="17.25" customHeight="1">
      <c r="C714" s="52"/>
    </row>
    <row r="715" spans="3:3" ht="17.25" customHeight="1">
      <c r="C715" s="52"/>
    </row>
    <row r="716" spans="3:3" ht="17.25" customHeight="1">
      <c r="C716" s="52"/>
    </row>
    <row r="717" spans="3:3" ht="17.25" customHeight="1">
      <c r="C717" s="52"/>
    </row>
    <row r="718" spans="3:3" ht="17.25" customHeight="1">
      <c r="C718" s="52"/>
    </row>
    <row r="719" spans="3:3" ht="17.25" customHeight="1">
      <c r="C719" s="52"/>
    </row>
    <row r="720" spans="3:3" ht="17.25" customHeight="1">
      <c r="C720" s="52"/>
    </row>
    <row r="721" spans="3:3" ht="17.25" customHeight="1">
      <c r="C721" s="52"/>
    </row>
    <row r="722" spans="3:3" ht="17.25" customHeight="1">
      <c r="C722" s="52"/>
    </row>
    <row r="723" spans="3:3" ht="17.25" customHeight="1">
      <c r="C723" s="52"/>
    </row>
    <row r="724" spans="3:3" ht="17.25" customHeight="1">
      <c r="C724" s="52"/>
    </row>
    <row r="725" spans="3:3" ht="17.25" customHeight="1">
      <c r="C725" s="52"/>
    </row>
    <row r="726" spans="3:3" ht="17.25" customHeight="1">
      <c r="C726" s="52"/>
    </row>
    <row r="727" spans="3:3" ht="17.25" customHeight="1">
      <c r="C727" s="52"/>
    </row>
    <row r="728" spans="3:3" ht="17.25" customHeight="1">
      <c r="C728" s="52"/>
    </row>
    <row r="729" spans="3:3" ht="17.25" customHeight="1">
      <c r="C729" s="52"/>
    </row>
    <row r="730" spans="3:3" ht="17.25" customHeight="1">
      <c r="C730" s="52"/>
    </row>
    <row r="731" spans="3:3" ht="17.25" customHeight="1">
      <c r="C731" s="52"/>
    </row>
    <row r="732" spans="3:3" ht="17.25" customHeight="1">
      <c r="C732" s="52"/>
    </row>
    <row r="733" spans="3:3" ht="17.25" customHeight="1">
      <c r="C733" s="52"/>
    </row>
    <row r="734" spans="3:3" ht="17.25" customHeight="1">
      <c r="C734" s="52"/>
    </row>
    <row r="735" spans="3:3" ht="17.25" customHeight="1">
      <c r="C735" s="52"/>
    </row>
    <row r="736" spans="3:3" ht="17.25" customHeight="1">
      <c r="C736" s="52"/>
    </row>
    <row r="737" spans="3:3" ht="17.25" customHeight="1">
      <c r="C737" s="52"/>
    </row>
    <row r="738" spans="3:3" ht="17.25" customHeight="1">
      <c r="C738" s="52"/>
    </row>
    <row r="739" spans="3:3" ht="17.25" customHeight="1">
      <c r="C739" s="52"/>
    </row>
    <row r="740" spans="3:3" ht="17.25" customHeight="1">
      <c r="C740" s="52"/>
    </row>
    <row r="741" spans="3:3" ht="17.25" customHeight="1">
      <c r="C741" s="52"/>
    </row>
    <row r="742" spans="3:3" ht="17.25" customHeight="1">
      <c r="C742" s="52"/>
    </row>
    <row r="743" spans="3:3" ht="17.25" customHeight="1">
      <c r="C743" s="52"/>
    </row>
    <row r="744" spans="3:3" ht="17.25" customHeight="1">
      <c r="C744" s="52"/>
    </row>
    <row r="745" spans="3:3" ht="17.25" customHeight="1">
      <c r="C745" s="52"/>
    </row>
    <row r="746" spans="3:3" ht="17.25" customHeight="1">
      <c r="C746" s="52"/>
    </row>
    <row r="747" spans="3:3" ht="17.25" customHeight="1">
      <c r="C747" s="52"/>
    </row>
    <row r="748" spans="3:3" ht="17.25" customHeight="1">
      <c r="C748" s="52"/>
    </row>
    <row r="749" spans="3:3" ht="17.25" customHeight="1">
      <c r="C749" s="52"/>
    </row>
    <row r="750" spans="3:3" ht="17.25" customHeight="1">
      <c r="C750" s="52"/>
    </row>
    <row r="751" spans="3:3" ht="17.25" customHeight="1">
      <c r="C751" s="52"/>
    </row>
    <row r="752" spans="3:3" ht="17.25" customHeight="1">
      <c r="C752" s="52"/>
    </row>
    <row r="753" spans="3:3" ht="17.25" customHeight="1">
      <c r="C753" s="52"/>
    </row>
    <row r="754" spans="3:3" ht="17.25" customHeight="1">
      <c r="C754" s="52"/>
    </row>
    <row r="755" spans="3:3" ht="17.25" customHeight="1">
      <c r="C755" s="52"/>
    </row>
    <row r="756" spans="3:3" ht="17.25" customHeight="1">
      <c r="C756" s="52"/>
    </row>
    <row r="757" spans="3:3" ht="17.25" customHeight="1">
      <c r="C757" s="52"/>
    </row>
    <row r="758" spans="3:3" ht="17.25" customHeight="1">
      <c r="C758" s="52"/>
    </row>
    <row r="759" spans="3:3" ht="17.25" customHeight="1">
      <c r="C759" s="52"/>
    </row>
    <row r="760" spans="3:3" ht="17.25" customHeight="1">
      <c r="C760" s="52"/>
    </row>
    <row r="761" spans="3:3" ht="17.25" customHeight="1">
      <c r="C761" s="52"/>
    </row>
    <row r="762" spans="3:3" ht="17.25" customHeight="1">
      <c r="C762" s="52"/>
    </row>
    <row r="763" spans="3:3" ht="17.25" customHeight="1">
      <c r="C763" s="52"/>
    </row>
    <row r="764" spans="3:3" ht="17.25" customHeight="1">
      <c r="C764" s="52"/>
    </row>
    <row r="765" spans="3:3" ht="17.25" customHeight="1">
      <c r="C765" s="52"/>
    </row>
    <row r="766" spans="3:3" ht="17.25" customHeight="1">
      <c r="C766" s="52"/>
    </row>
    <row r="767" spans="3:3" ht="17.25" customHeight="1">
      <c r="C767" s="52"/>
    </row>
    <row r="768" spans="3:3" ht="17.25" customHeight="1">
      <c r="C768" s="52"/>
    </row>
    <row r="769" spans="3:3" ht="17.25" customHeight="1">
      <c r="C769" s="52"/>
    </row>
    <row r="770" spans="3:3" ht="17.25" customHeight="1">
      <c r="C770" s="52"/>
    </row>
    <row r="771" spans="3:3" ht="17.25" customHeight="1">
      <c r="C771" s="52"/>
    </row>
    <row r="772" spans="3:3" ht="17.25" customHeight="1">
      <c r="C772" s="52"/>
    </row>
    <row r="773" spans="3:3" ht="17.25" customHeight="1">
      <c r="C773" s="52"/>
    </row>
    <row r="774" spans="3:3" ht="17.25" customHeight="1">
      <c r="C774" s="52"/>
    </row>
    <row r="775" spans="3:3" ht="17.25" customHeight="1">
      <c r="C775" s="52"/>
    </row>
    <row r="776" spans="3:3" ht="17.25" customHeight="1">
      <c r="C776" s="52"/>
    </row>
    <row r="777" spans="3:3" ht="17.25" customHeight="1">
      <c r="C777" s="52"/>
    </row>
    <row r="778" spans="3:3" ht="17.25" customHeight="1">
      <c r="C778" s="52"/>
    </row>
    <row r="779" spans="3:3" ht="17.25" customHeight="1">
      <c r="C779" s="52"/>
    </row>
    <row r="780" spans="3:3" ht="17.25" customHeight="1">
      <c r="C780" s="52"/>
    </row>
    <row r="781" spans="3:3" ht="17.25" customHeight="1">
      <c r="C781" s="52"/>
    </row>
    <row r="782" spans="3:3" ht="17.25" customHeight="1">
      <c r="C782" s="52"/>
    </row>
    <row r="783" spans="3:3" ht="17.25" customHeight="1">
      <c r="C783" s="52"/>
    </row>
    <row r="784" spans="3:3" ht="17.25" customHeight="1">
      <c r="C784" s="52"/>
    </row>
    <row r="785" spans="3:3" ht="17.25" customHeight="1">
      <c r="C785" s="52"/>
    </row>
    <row r="786" spans="3:3" ht="17.25" customHeight="1">
      <c r="C786" s="52"/>
    </row>
    <row r="787" spans="3:3" ht="17.25" customHeight="1">
      <c r="C787" s="52"/>
    </row>
    <row r="788" spans="3:3" ht="17.25" customHeight="1">
      <c r="C788" s="52"/>
    </row>
    <row r="789" spans="3:3" ht="17.25" customHeight="1">
      <c r="C789" s="52"/>
    </row>
    <row r="790" spans="3:3" ht="17.25" customHeight="1">
      <c r="C790" s="52"/>
    </row>
    <row r="791" spans="3:3" ht="17.25" customHeight="1">
      <c r="C791" s="52"/>
    </row>
    <row r="792" spans="3:3" ht="17.25" customHeight="1">
      <c r="C792" s="52"/>
    </row>
    <row r="793" spans="3:3" ht="17.25" customHeight="1">
      <c r="C793" s="52"/>
    </row>
    <row r="794" spans="3:3" ht="17.25" customHeight="1">
      <c r="C794" s="52"/>
    </row>
    <row r="795" spans="3:3" ht="17.25" customHeight="1">
      <c r="C795" s="52"/>
    </row>
    <row r="796" spans="3:3" ht="17.25" customHeight="1">
      <c r="C796" s="52"/>
    </row>
    <row r="797" spans="3:3" ht="17.25" customHeight="1">
      <c r="C797" s="52"/>
    </row>
    <row r="798" spans="3:3" ht="17.25" customHeight="1">
      <c r="C798" s="52"/>
    </row>
    <row r="799" spans="3:3" ht="17.25" customHeight="1">
      <c r="C799" s="52"/>
    </row>
    <row r="800" spans="3:3" ht="17.25" customHeight="1">
      <c r="C800" s="52"/>
    </row>
    <row r="801" spans="3:3" ht="17.25" customHeight="1">
      <c r="C801" s="52"/>
    </row>
    <row r="802" spans="3:3" ht="17.25" customHeight="1">
      <c r="C802" s="52"/>
    </row>
    <row r="803" spans="3:3" ht="17.25" customHeight="1">
      <c r="C803" s="52"/>
    </row>
    <row r="804" spans="3:3" ht="17.25" customHeight="1">
      <c r="C804" s="52"/>
    </row>
    <row r="805" spans="3:3" ht="17.25" customHeight="1">
      <c r="C805" s="52"/>
    </row>
    <row r="806" spans="3:3" ht="17.25" customHeight="1">
      <c r="C806" s="52"/>
    </row>
    <row r="807" spans="3:3" ht="17.25" customHeight="1">
      <c r="C807" s="52"/>
    </row>
    <row r="808" spans="3:3" ht="17.25" customHeight="1">
      <c r="C808" s="52"/>
    </row>
    <row r="809" spans="3:3" ht="17.25" customHeight="1">
      <c r="C809" s="52"/>
    </row>
    <row r="810" spans="3:3" ht="17.25" customHeight="1">
      <c r="C810" s="52"/>
    </row>
    <row r="811" spans="3:3" ht="17.25" customHeight="1">
      <c r="C811" s="52"/>
    </row>
    <row r="812" spans="3:3" ht="17.25" customHeight="1">
      <c r="C812" s="52"/>
    </row>
    <row r="813" spans="3:3" ht="17.25" customHeight="1">
      <c r="C813" s="52"/>
    </row>
    <row r="814" spans="3:3" ht="17.25" customHeight="1">
      <c r="C814" s="52"/>
    </row>
    <row r="815" spans="3:3" ht="17.25" customHeight="1">
      <c r="C815" s="52"/>
    </row>
    <row r="816" spans="3:3" ht="17.25" customHeight="1">
      <c r="C816" s="52"/>
    </row>
    <row r="817" spans="3:3" ht="17.25" customHeight="1">
      <c r="C817" s="52"/>
    </row>
    <row r="818" spans="3:3" ht="17.25" customHeight="1">
      <c r="C818" s="52"/>
    </row>
    <row r="819" spans="3:3" ht="17.25" customHeight="1">
      <c r="C819" s="52"/>
    </row>
    <row r="820" spans="3:3" ht="17.25" customHeight="1">
      <c r="C820" s="52"/>
    </row>
    <row r="821" spans="3:3" ht="17.25" customHeight="1">
      <c r="C821" s="52"/>
    </row>
    <row r="822" spans="3:3" ht="17.25" customHeight="1">
      <c r="C822" s="52"/>
    </row>
    <row r="823" spans="3:3" ht="17.25" customHeight="1">
      <c r="C823" s="52"/>
    </row>
    <row r="824" spans="3:3" ht="17.25" customHeight="1">
      <c r="C824" s="52"/>
    </row>
    <row r="825" spans="3:3" ht="17.25" customHeight="1">
      <c r="C825" s="52"/>
    </row>
    <row r="826" spans="3:3" ht="17.25" customHeight="1">
      <c r="C826" s="52"/>
    </row>
    <row r="827" spans="3:3" ht="17.25" customHeight="1">
      <c r="C827" s="52"/>
    </row>
    <row r="828" spans="3:3" ht="17.25" customHeight="1">
      <c r="C828" s="52"/>
    </row>
    <row r="829" spans="3:3" ht="17.25" customHeight="1">
      <c r="C829" s="52"/>
    </row>
    <row r="830" spans="3:3" ht="17.25" customHeight="1">
      <c r="C830" s="52"/>
    </row>
    <row r="831" spans="3:3" ht="17.25" customHeight="1">
      <c r="C831" s="52"/>
    </row>
    <row r="832" spans="3:3" ht="17.25" customHeight="1">
      <c r="C832" s="52"/>
    </row>
    <row r="833" spans="3:3" ht="17.25" customHeight="1">
      <c r="C833" s="52"/>
    </row>
    <row r="834" spans="3:3" ht="17.25" customHeight="1">
      <c r="C834" s="52"/>
    </row>
    <row r="835" spans="3:3" ht="17.25" customHeight="1">
      <c r="C835" s="52"/>
    </row>
    <row r="836" spans="3:3" ht="17.25" customHeight="1">
      <c r="C836" s="52"/>
    </row>
    <row r="837" spans="3:3" ht="17.25" customHeight="1">
      <c r="C837" s="52"/>
    </row>
    <row r="838" spans="3:3" ht="17.25" customHeight="1">
      <c r="C838" s="52"/>
    </row>
    <row r="839" spans="3:3" ht="17.25" customHeight="1">
      <c r="C839" s="52"/>
    </row>
    <row r="840" spans="3:3" ht="17.25" customHeight="1">
      <c r="C840" s="52"/>
    </row>
    <row r="841" spans="3:3" ht="17.25" customHeight="1">
      <c r="C841" s="52"/>
    </row>
    <row r="842" spans="3:3" ht="17.25" customHeight="1">
      <c r="C842" s="52"/>
    </row>
    <row r="843" spans="3:3" ht="17.25" customHeight="1">
      <c r="C843" s="52"/>
    </row>
    <row r="844" spans="3:3" ht="17.25" customHeight="1">
      <c r="C844" s="52"/>
    </row>
    <row r="845" spans="3:3" ht="17.25" customHeight="1">
      <c r="C845" s="52"/>
    </row>
    <row r="846" spans="3:3" ht="17.25" customHeight="1">
      <c r="C846" s="52"/>
    </row>
    <row r="847" spans="3:3" ht="17.25" customHeight="1">
      <c r="C847" s="52"/>
    </row>
    <row r="848" spans="3:3" ht="17.25" customHeight="1">
      <c r="C848" s="52"/>
    </row>
    <row r="849" spans="3:3" ht="17.25" customHeight="1">
      <c r="C849" s="52"/>
    </row>
    <row r="850" spans="3:3" ht="17.25" customHeight="1">
      <c r="C850" s="52"/>
    </row>
    <row r="851" spans="3:3" ht="17.25" customHeight="1">
      <c r="C851" s="52"/>
    </row>
    <row r="852" spans="3:3" ht="17.25" customHeight="1">
      <c r="C852" s="52"/>
    </row>
    <row r="853" spans="3:3" ht="17.25" customHeight="1">
      <c r="C853" s="52"/>
    </row>
    <row r="854" spans="3:3" ht="17.25" customHeight="1">
      <c r="C854" s="52"/>
    </row>
    <row r="855" spans="3:3" ht="17.25" customHeight="1">
      <c r="C855" s="52"/>
    </row>
    <row r="856" spans="3:3" ht="17.25" customHeight="1">
      <c r="C856" s="52"/>
    </row>
    <row r="857" spans="3:3" ht="17.25" customHeight="1">
      <c r="C857" s="52"/>
    </row>
    <row r="858" spans="3:3" ht="17.25" customHeight="1">
      <c r="C858" s="52"/>
    </row>
    <row r="859" spans="3:3" ht="17.25" customHeight="1">
      <c r="C859" s="52"/>
    </row>
    <row r="860" spans="3:3" ht="17.25" customHeight="1">
      <c r="C860" s="52"/>
    </row>
    <row r="861" spans="3:3" ht="17.25" customHeight="1">
      <c r="C861" s="52"/>
    </row>
    <row r="862" spans="3:3" ht="17.25" customHeight="1">
      <c r="C862" s="52"/>
    </row>
    <row r="863" spans="3:3" ht="17.25" customHeight="1">
      <c r="C863" s="52"/>
    </row>
    <row r="864" spans="3:3" ht="17.25" customHeight="1">
      <c r="C864" s="52"/>
    </row>
    <row r="865" spans="3:3" ht="17.25" customHeight="1">
      <c r="C865" s="52"/>
    </row>
    <row r="866" spans="3:3" ht="17.25" customHeight="1">
      <c r="C866" s="52"/>
    </row>
    <row r="867" spans="3:3" ht="17.25" customHeight="1">
      <c r="C867" s="52"/>
    </row>
    <row r="868" spans="3:3" ht="17.25" customHeight="1">
      <c r="C868" s="52"/>
    </row>
    <row r="869" spans="3:3" ht="17.25" customHeight="1">
      <c r="C869" s="52"/>
    </row>
    <row r="870" spans="3:3" ht="17.25" customHeight="1">
      <c r="C870" s="52"/>
    </row>
    <row r="871" spans="3:3" ht="17.25" customHeight="1">
      <c r="C871" s="52"/>
    </row>
    <row r="872" spans="3:3" ht="17.25" customHeight="1">
      <c r="C872" s="52"/>
    </row>
    <row r="873" spans="3:3" ht="17.25" customHeight="1">
      <c r="C873" s="52"/>
    </row>
    <row r="874" spans="3:3" ht="17.25" customHeight="1">
      <c r="C874" s="52"/>
    </row>
    <row r="875" spans="3:3" ht="17.25" customHeight="1">
      <c r="C875" s="52"/>
    </row>
    <row r="876" spans="3:3" ht="17.25" customHeight="1">
      <c r="C876" s="52"/>
    </row>
    <row r="877" spans="3:3" ht="17.25" customHeight="1">
      <c r="C877" s="52"/>
    </row>
    <row r="878" spans="3:3" ht="17.25" customHeight="1">
      <c r="C878" s="52"/>
    </row>
    <row r="879" spans="3:3" ht="17.25" customHeight="1">
      <c r="C879" s="52"/>
    </row>
    <row r="880" spans="3:3" ht="17.25" customHeight="1">
      <c r="C880" s="52"/>
    </row>
    <row r="881" spans="3:3" ht="17.25" customHeight="1">
      <c r="C881" s="52"/>
    </row>
    <row r="882" spans="3:3" ht="17.25" customHeight="1">
      <c r="C882" s="52"/>
    </row>
    <row r="883" spans="3:3" ht="17.25" customHeight="1">
      <c r="C883" s="52"/>
    </row>
    <row r="884" spans="3:3" ht="17.25" customHeight="1">
      <c r="C884" s="52"/>
    </row>
    <row r="885" spans="3:3" ht="17.25" customHeight="1">
      <c r="C885" s="52"/>
    </row>
    <row r="886" spans="3:3" ht="17.25" customHeight="1">
      <c r="C886" s="52"/>
    </row>
    <row r="887" spans="3:3" ht="17.25" customHeight="1">
      <c r="C887" s="52"/>
    </row>
    <row r="888" spans="3:3" ht="17.25" customHeight="1">
      <c r="C888" s="52"/>
    </row>
    <row r="889" spans="3:3" ht="17.25" customHeight="1">
      <c r="C889" s="52"/>
    </row>
    <row r="890" spans="3:3" ht="17.25" customHeight="1">
      <c r="C890" s="52"/>
    </row>
    <row r="891" spans="3:3" ht="17.25" customHeight="1">
      <c r="C891" s="52"/>
    </row>
    <row r="892" spans="3:3" ht="17.25" customHeight="1">
      <c r="C892" s="52"/>
    </row>
    <row r="893" spans="3:3" ht="17.25" customHeight="1">
      <c r="C893" s="52"/>
    </row>
    <row r="894" spans="3:3" ht="17.25" customHeight="1">
      <c r="C894" s="52"/>
    </row>
    <row r="895" spans="3:3" ht="17.25" customHeight="1">
      <c r="C895" s="52"/>
    </row>
    <row r="896" spans="3:3" ht="17.25" customHeight="1">
      <c r="C896" s="52"/>
    </row>
    <row r="897" spans="3:3" ht="17.25" customHeight="1">
      <c r="C897" s="52"/>
    </row>
    <row r="898" spans="3:3" ht="17.25" customHeight="1">
      <c r="C898" s="52"/>
    </row>
    <row r="899" spans="3:3" ht="17.25" customHeight="1">
      <c r="C899" s="52"/>
    </row>
    <row r="900" spans="3:3" ht="17.25" customHeight="1">
      <c r="C900" s="52"/>
    </row>
    <row r="901" spans="3:3" ht="17.25" customHeight="1">
      <c r="C901" s="52"/>
    </row>
    <row r="902" spans="3:3" ht="17.25" customHeight="1">
      <c r="C902" s="52"/>
    </row>
    <row r="903" spans="3:3" ht="17.25" customHeight="1">
      <c r="C903" s="52"/>
    </row>
    <row r="904" spans="3:3" ht="17.25" customHeight="1">
      <c r="C904" s="52"/>
    </row>
    <row r="905" spans="3:3" ht="17.25" customHeight="1">
      <c r="C905" s="52"/>
    </row>
    <row r="906" spans="3:3" ht="17.25" customHeight="1">
      <c r="C906" s="52"/>
    </row>
    <row r="907" spans="3:3" ht="17.25" customHeight="1">
      <c r="C907" s="52"/>
    </row>
    <row r="908" spans="3:3" ht="17.25" customHeight="1">
      <c r="C908" s="52"/>
    </row>
    <row r="909" spans="3:3" ht="17.25" customHeight="1">
      <c r="C909" s="52"/>
    </row>
    <row r="910" spans="3:3" ht="17.25" customHeight="1">
      <c r="C910" s="52"/>
    </row>
    <row r="911" spans="3:3" ht="17.25" customHeight="1">
      <c r="C911" s="52"/>
    </row>
    <row r="912" spans="3:3" ht="17.25" customHeight="1">
      <c r="C912" s="52"/>
    </row>
    <row r="913" spans="3:3" ht="17.25" customHeight="1">
      <c r="C913" s="52"/>
    </row>
    <row r="914" spans="3:3" ht="17.25" customHeight="1">
      <c r="C914" s="52"/>
    </row>
    <row r="915" spans="3:3" ht="17.25" customHeight="1">
      <c r="C915" s="52"/>
    </row>
    <row r="916" spans="3:3" ht="17.25" customHeight="1">
      <c r="C916" s="52"/>
    </row>
    <row r="917" spans="3:3" ht="17.25" customHeight="1">
      <c r="C917" s="52"/>
    </row>
    <row r="918" spans="3:3" ht="17.25" customHeight="1">
      <c r="C918" s="52"/>
    </row>
    <row r="919" spans="3:3" ht="17.25" customHeight="1">
      <c r="C919" s="52"/>
    </row>
    <row r="920" spans="3:3" ht="17.25" customHeight="1">
      <c r="C920" s="52"/>
    </row>
    <row r="921" spans="3:3" ht="17.25" customHeight="1">
      <c r="C921" s="52"/>
    </row>
    <row r="922" spans="3:3" ht="17.25" customHeight="1">
      <c r="C922" s="52"/>
    </row>
    <row r="923" spans="3:3" ht="17.25" customHeight="1">
      <c r="C923" s="52"/>
    </row>
    <row r="924" spans="3:3" ht="17.25" customHeight="1">
      <c r="C924" s="52"/>
    </row>
    <row r="925" spans="3:3" ht="17.25" customHeight="1">
      <c r="C925" s="52"/>
    </row>
    <row r="926" spans="3:3" ht="17.25" customHeight="1">
      <c r="C926" s="52"/>
    </row>
    <row r="927" spans="3:3" ht="17.25" customHeight="1">
      <c r="C927" s="52"/>
    </row>
    <row r="928" spans="3:3" ht="17.25" customHeight="1">
      <c r="C928" s="52"/>
    </row>
    <row r="929" spans="3:3" ht="17.25" customHeight="1">
      <c r="C929" s="52"/>
    </row>
    <row r="930" spans="3:3" ht="17.25" customHeight="1">
      <c r="C930" s="52"/>
    </row>
    <row r="931" spans="3:3" ht="17.25" customHeight="1">
      <c r="C931" s="52"/>
    </row>
    <row r="932" spans="3:3" ht="17.25" customHeight="1">
      <c r="C932" s="52"/>
    </row>
    <row r="933" spans="3:3" ht="17.25" customHeight="1">
      <c r="C933" s="52"/>
    </row>
    <row r="934" spans="3:3" ht="17.25" customHeight="1">
      <c r="C934" s="52"/>
    </row>
    <row r="935" spans="3:3" ht="17.25" customHeight="1">
      <c r="C935" s="52"/>
    </row>
    <row r="936" spans="3:3" ht="17.25" customHeight="1">
      <c r="C936" s="52"/>
    </row>
    <row r="937" spans="3:3" ht="17.25" customHeight="1">
      <c r="C937" s="52"/>
    </row>
    <row r="938" spans="3:3" ht="17.25" customHeight="1">
      <c r="C938" s="52"/>
    </row>
    <row r="939" spans="3:3" ht="17.25" customHeight="1">
      <c r="C939" s="52"/>
    </row>
    <row r="940" spans="3:3" ht="17.25" customHeight="1">
      <c r="C940" s="52"/>
    </row>
    <row r="941" spans="3:3" ht="17.25" customHeight="1">
      <c r="C941" s="52"/>
    </row>
    <row r="942" spans="3:3" ht="17.25" customHeight="1">
      <c r="C942" s="52"/>
    </row>
    <row r="943" spans="3:3" ht="17.25" customHeight="1">
      <c r="C943" s="52"/>
    </row>
    <row r="944" spans="3:3" ht="17.25" customHeight="1">
      <c r="C944" s="52"/>
    </row>
    <row r="945" spans="3:3" ht="17.25" customHeight="1">
      <c r="C945" s="52"/>
    </row>
    <row r="946" spans="3:3" ht="17.25" customHeight="1">
      <c r="C946" s="52"/>
    </row>
    <row r="947" spans="3:3" ht="17.25" customHeight="1">
      <c r="C947" s="52"/>
    </row>
    <row r="948" spans="3:3" ht="17.25" customHeight="1">
      <c r="C948" s="52"/>
    </row>
    <row r="949" spans="3:3" ht="17.25" customHeight="1">
      <c r="C949" s="52"/>
    </row>
    <row r="950" spans="3:3" ht="17.25" customHeight="1">
      <c r="C950" s="52"/>
    </row>
    <row r="951" spans="3:3" ht="17.25" customHeight="1">
      <c r="C951" s="52"/>
    </row>
    <row r="952" spans="3:3" ht="17.25" customHeight="1">
      <c r="C952" s="52"/>
    </row>
    <row r="953" spans="3:3" ht="17.25" customHeight="1">
      <c r="C953" s="52"/>
    </row>
    <row r="954" spans="3:3" ht="17.25" customHeight="1">
      <c r="C954" s="52"/>
    </row>
    <row r="955" spans="3:3" ht="17.25" customHeight="1">
      <c r="C955" s="52"/>
    </row>
    <row r="956" spans="3:3" ht="17.25" customHeight="1">
      <c r="C956" s="52"/>
    </row>
    <row r="957" spans="3:3" ht="17.25" customHeight="1">
      <c r="C957" s="52"/>
    </row>
    <row r="958" spans="3:3" ht="17.25" customHeight="1">
      <c r="C958" s="52"/>
    </row>
    <row r="959" spans="3:3" ht="17.25" customHeight="1">
      <c r="C959" s="52"/>
    </row>
    <row r="960" spans="3:3" ht="17.25" customHeight="1">
      <c r="C960" s="52"/>
    </row>
    <row r="961" spans="3:3" ht="17.25" customHeight="1">
      <c r="C961" s="52"/>
    </row>
    <row r="962" spans="3:3" ht="17.25" customHeight="1">
      <c r="C962" s="52"/>
    </row>
    <row r="963" spans="3:3" ht="17.25" customHeight="1">
      <c r="C963" s="52"/>
    </row>
    <row r="964" spans="3:3" ht="17.25" customHeight="1">
      <c r="C964" s="52"/>
    </row>
    <row r="965" spans="3:3" ht="17.25" customHeight="1">
      <c r="C965" s="52"/>
    </row>
    <row r="966" spans="3:3" ht="17.25" customHeight="1">
      <c r="C966" s="52"/>
    </row>
    <row r="967" spans="3:3" ht="17.25" customHeight="1">
      <c r="C967" s="52"/>
    </row>
    <row r="968" spans="3:3" ht="17.25" customHeight="1">
      <c r="C968" s="52"/>
    </row>
    <row r="969" spans="3:3" ht="17.25" customHeight="1">
      <c r="C969" s="52"/>
    </row>
    <row r="970" spans="3:3" ht="17.25" customHeight="1">
      <c r="C970" s="52"/>
    </row>
    <row r="971" spans="3:3" ht="17.25" customHeight="1">
      <c r="C971" s="52"/>
    </row>
    <row r="972" spans="3:3" ht="17.25" customHeight="1">
      <c r="C972" s="52"/>
    </row>
    <row r="973" spans="3:3" ht="17.25" customHeight="1">
      <c r="C973" s="52"/>
    </row>
    <row r="974" spans="3:3" ht="17.25" customHeight="1">
      <c r="C974" s="52"/>
    </row>
    <row r="975" spans="3:3" ht="17.25" customHeight="1">
      <c r="C975" s="52"/>
    </row>
    <row r="976" spans="3:3" ht="17.25" customHeight="1">
      <c r="C976" s="52"/>
    </row>
    <row r="977" spans="3:3" ht="17.25" customHeight="1">
      <c r="C977" s="52"/>
    </row>
    <row r="978" spans="3:3" ht="17.25" customHeight="1">
      <c r="C978" s="52"/>
    </row>
    <row r="979" spans="3:3" ht="17.25" customHeight="1">
      <c r="C979" s="52"/>
    </row>
    <row r="980" spans="3:3" ht="17.25" customHeight="1">
      <c r="C980" s="52"/>
    </row>
    <row r="981" spans="3:3" ht="17.25" customHeight="1">
      <c r="C981" s="52"/>
    </row>
    <row r="982" spans="3:3" ht="17.25" customHeight="1">
      <c r="C982" s="52"/>
    </row>
    <row r="983" spans="3:3" ht="17.25" customHeight="1">
      <c r="C983" s="52"/>
    </row>
    <row r="984" spans="3:3" ht="17.25" customHeight="1">
      <c r="C984" s="52"/>
    </row>
    <row r="985" spans="3:3" ht="17.25" customHeight="1">
      <c r="C985" s="52"/>
    </row>
    <row r="986" spans="3:3" ht="17.25" customHeight="1">
      <c r="C986" s="52"/>
    </row>
    <row r="987" spans="3:3" ht="17.25" customHeight="1">
      <c r="C987" s="52"/>
    </row>
    <row r="988" spans="3:3" ht="17.25" customHeight="1">
      <c r="C988" s="52"/>
    </row>
    <row r="989" spans="3:3" ht="17.25" customHeight="1">
      <c r="C989" s="52"/>
    </row>
    <row r="990" spans="3:3" ht="17.25" customHeight="1">
      <c r="C990" s="52"/>
    </row>
    <row r="991" spans="3:3" ht="17.25" customHeight="1">
      <c r="C991" s="52"/>
    </row>
    <row r="992" spans="3:3" ht="17.25" customHeight="1">
      <c r="C992" s="52"/>
    </row>
    <row r="993" spans="3:3" ht="17.25" customHeight="1">
      <c r="C993" s="52"/>
    </row>
    <row r="994" spans="3:3" ht="17.25" customHeight="1">
      <c r="C994" s="52"/>
    </row>
    <row r="995" spans="3:3" ht="17.25" customHeight="1">
      <c r="C995" s="52"/>
    </row>
    <row r="996" spans="3:3" ht="17.25" customHeight="1">
      <c r="C996" s="52"/>
    </row>
    <row r="997" spans="3:3" ht="17.25" customHeight="1">
      <c r="C997" s="52"/>
    </row>
    <row r="998" spans="3:3" ht="17.25" customHeight="1">
      <c r="C998" s="52"/>
    </row>
    <row r="999" spans="3:3" ht="17.25" customHeight="1">
      <c r="C999" s="52"/>
    </row>
    <row r="1000" spans="3:3" ht="17.25" customHeight="1">
      <c r="C1000" s="52"/>
    </row>
    <row r="1001" spans="3:3" ht="17.25" customHeight="1">
      <c r="C1001" s="52"/>
    </row>
    <row r="1002" spans="3:3" ht="17.25" customHeight="1">
      <c r="C1002" s="52"/>
    </row>
  </sheetData>
  <mergeCells count="1">
    <mergeCell ref="A2:A38"/>
  </mergeCells>
  <phoneticPr fontId="11" type="noConversion"/>
  <pageMargins left="0.7" right="0.7" top="0.75" bottom="0.75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J1001"/>
  <sheetViews>
    <sheetView zoomScale="70" zoomScaleNormal="70" workbookViewId="0">
      <pane xSplit="3" topLeftCell="KC1" activePane="topRight" state="frozen"/>
      <selection pane="topRight" activeCell="KM28" sqref="KM28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275" width="17.8984375" customWidth="1"/>
    <col min="276" max="295" width="18.3984375" customWidth="1"/>
    <col min="296" max="296" width="12.8984375" customWidth="1"/>
  </cols>
  <sheetData>
    <row r="1" spans="1:296" ht="17.25" customHeight="1">
      <c r="A1" s="30"/>
      <c r="B1" s="31"/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27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16">
        <v>1808154</v>
      </c>
      <c r="FB1" s="16">
        <v>1808155</v>
      </c>
      <c r="FC1" s="16">
        <v>1808156</v>
      </c>
      <c r="FD1" s="16">
        <v>1808157</v>
      </c>
      <c r="FE1" s="16">
        <v>1808158</v>
      </c>
      <c r="FF1" s="16">
        <v>1808159</v>
      </c>
      <c r="FG1" s="16">
        <v>1808160</v>
      </c>
      <c r="FH1" s="16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  <c r="GJ1" s="16">
        <v>1909189</v>
      </c>
      <c r="GK1" s="16">
        <v>1909190</v>
      </c>
      <c r="GL1" s="16">
        <v>1909191</v>
      </c>
      <c r="GM1" s="16">
        <v>1909192</v>
      </c>
      <c r="GN1" s="16">
        <v>1909193</v>
      </c>
      <c r="GO1" s="16">
        <v>1909194</v>
      </c>
      <c r="GP1" s="16">
        <v>1909195</v>
      </c>
      <c r="GQ1" s="16">
        <v>1909196</v>
      </c>
      <c r="GR1" s="16">
        <v>1909197</v>
      </c>
      <c r="GS1" s="16">
        <v>1909198</v>
      </c>
      <c r="GT1" s="16">
        <v>1909199</v>
      </c>
      <c r="GU1" s="16">
        <v>1909200</v>
      </c>
      <c r="GV1" s="16">
        <v>1909201</v>
      </c>
      <c r="GW1" s="16">
        <v>1909202</v>
      </c>
      <c r="GX1" s="16">
        <v>1909203</v>
      </c>
      <c r="GY1" s="16">
        <v>1909204</v>
      </c>
      <c r="GZ1" s="16">
        <v>1909205</v>
      </c>
      <c r="HA1" s="16">
        <v>1909206</v>
      </c>
      <c r="HB1" s="16">
        <v>1909207</v>
      </c>
      <c r="HC1" s="16">
        <v>1909208</v>
      </c>
      <c r="HD1" s="16">
        <v>1909209</v>
      </c>
      <c r="HE1" s="16">
        <v>1909210</v>
      </c>
      <c r="HF1" s="16">
        <v>1909211</v>
      </c>
      <c r="HG1" s="16">
        <v>1909212</v>
      </c>
      <c r="HH1" s="16">
        <v>1909213</v>
      </c>
      <c r="HI1" s="16">
        <v>1909214</v>
      </c>
      <c r="HJ1" s="16">
        <v>1909215</v>
      </c>
      <c r="HK1" s="16">
        <v>1909216</v>
      </c>
      <c r="HL1" s="16">
        <v>1909217</v>
      </c>
      <c r="HM1" s="16">
        <v>1909218</v>
      </c>
      <c r="HN1" s="16">
        <v>1909219</v>
      </c>
      <c r="HO1" s="16">
        <v>1909220</v>
      </c>
      <c r="HP1" s="16">
        <v>1909221</v>
      </c>
      <c r="HQ1" s="16">
        <v>1909222</v>
      </c>
      <c r="HR1" s="16">
        <v>2010223</v>
      </c>
      <c r="HS1" s="16">
        <v>2010224</v>
      </c>
      <c r="HT1" s="16">
        <v>2010225</v>
      </c>
      <c r="HU1" s="16">
        <v>2010226</v>
      </c>
      <c r="HV1" s="16">
        <v>2010227</v>
      </c>
      <c r="HW1" s="16">
        <v>2010228</v>
      </c>
      <c r="HX1" s="16">
        <v>2010229</v>
      </c>
      <c r="HY1" s="16">
        <v>2010230</v>
      </c>
      <c r="HZ1" s="16">
        <v>2010231</v>
      </c>
      <c r="IA1" s="16">
        <v>2010232</v>
      </c>
      <c r="IB1" s="16">
        <v>2010233</v>
      </c>
      <c r="IC1" s="16">
        <v>2010234</v>
      </c>
      <c r="ID1" s="16">
        <v>2010235</v>
      </c>
      <c r="IE1" s="16">
        <v>2010236</v>
      </c>
      <c r="IF1" s="16">
        <v>2010237</v>
      </c>
      <c r="IG1" s="16">
        <v>2010238</v>
      </c>
      <c r="IH1" s="16">
        <v>2010239</v>
      </c>
      <c r="II1" s="16">
        <v>2010240</v>
      </c>
      <c r="IJ1" s="16">
        <v>2010241</v>
      </c>
      <c r="IK1" s="16">
        <v>2010242</v>
      </c>
      <c r="IL1" s="16">
        <v>2010243</v>
      </c>
      <c r="IM1" s="16">
        <v>2010244</v>
      </c>
      <c r="IN1" s="16">
        <v>2010245</v>
      </c>
      <c r="IO1" s="16">
        <v>2010246</v>
      </c>
      <c r="IP1" s="16">
        <v>2010247</v>
      </c>
      <c r="IQ1" s="16">
        <v>2010248</v>
      </c>
      <c r="IR1" s="16">
        <v>2010249</v>
      </c>
      <c r="IS1" s="16">
        <v>2010250</v>
      </c>
      <c r="IT1" s="16">
        <v>2010251</v>
      </c>
      <c r="IU1" s="16">
        <v>2010252</v>
      </c>
      <c r="IV1" s="16">
        <v>2110289</v>
      </c>
      <c r="IW1" s="16">
        <v>2110290</v>
      </c>
      <c r="IX1" s="16">
        <v>2110291</v>
      </c>
      <c r="IY1" s="16">
        <v>2110292</v>
      </c>
      <c r="IZ1" s="16">
        <v>2110293</v>
      </c>
      <c r="JA1" s="16">
        <v>2110294</v>
      </c>
      <c r="JB1" s="16">
        <v>2110295</v>
      </c>
      <c r="JC1" s="16">
        <v>2110296</v>
      </c>
      <c r="JD1" s="16">
        <v>2110297</v>
      </c>
      <c r="JE1" s="16">
        <v>2110298</v>
      </c>
      <c r="JF1" s="16">
        <v>2110299</v>
      </c>
      <c r="JG1" s="16">
        <v>2110300</v>
      </c>
      <c r="JH1" s="16">
        <v>2110301</v>
      </c>
      <c r="JI1" s="16">
        <v>2110302</v>
      </c>
      <c r="JJ1" s="35">
        <v>2110303</v>
      </c>
      <c r="JK1" s="35">
        <v>2110304</v>
      </c>
      <c r="JL1" s="35">
        <v>2110305</v>
      </c>
      <c r="JM1" s="35">
        <v>2110306</v>
      </c>
      <c r="JN1" s="35">
        <v>2110307</v>
      </c>
      <c r="JO1" s="35">
        <v>2110308</v>
      </c>
      <c r="JP1" s="35">
        <v>2210327</v>
      </c>
      <c r="JQ1" s="35">
        <v>2210328</v>
      </c>
      <c r="JR1" s="35">
        <v>2210329</v>
      </c>
      <c r="JS1" s="35">
        <v>2210330</v>
      </c>
      <c r="JT1" s="35">
        <v>2210331</v>
      </c>
      <c r="JU1" s="35">
        <v>2210332</v>
      </c>
      <c r="JV1" s="35">
        <v>2210333</v>
      </c>
      <c r="JW1" s="35">
        <v>2210334</v>
      </c>
      <c r="JX1" s="35">
        <v>2210335</v>
      </c>
      <c r="JY1" s="35">
        <v>2210336</v>
      </c>
      <c r="JZ1" s="35">
        <v>2210337</v>
      </c>
      <c r="KA1" s="35">
        <v>2210338</v>
      </c>
      <c r="KB1" s="35">
        <v>2210339</v>
      </c>
      <c r="KC1" s="35">
        <v>2210340</v>
      </c>
      <c r="KD1" s="35">
        <v>2210341</v>
      </c>
      <c r="KE1" s="35">
        <v>2210342</v>
      </c>
      <c r="KF1" s="35">
        <v>2210343</v>
      </c>
      <c r="KG1" s="35">
        <v>2210344</v>
      </c>
      <c r="KH1" s="35">
        <v>2210345</v>
      </c>
      <c r="KI1" s="35">
        <v>2210346</v>
      </c>
    </row>
    <row r="2" spans="1:296" ht="16.5" customHeight="1">
      <c r="A2" s="102" t="s">
        <v>201</v>
      </c>
      <c r="B2" s="22" t="s">
        <v>65</v>
      </c>
      <c r="C2" s="33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</row>
    <row r="3" spans="1:296" ht="17.25" customHeight="1">
      <c r="A3" s="104"/>
      <c r="B3" s="48" t="s">
        <v>68</v>
      </c>
      <c r="C3" s="19" t="s">
        <v>17</v>
      </c>
      <c r="D3" s="38">
        <v>40439260</v>
      </c>
      <c r="E3" s="38">
        <v>636638009</v>
      </c>
      <c r="F3" s="38">
        <v>19039572</v>
      </c>
      <c r="G3" s="38">
        <v>500137081</v>
      </c>
      <c r="H3" s="28" t="s">
        <v>148</v>
      </c>
      <c r="I3" s="38">
        <v>2403975420</v>
      </c>
      <c r="J3" s="38">
        <v>2277283617</v>
      </c>
      <c r="K3" s="28" t="s">
        <v>128</v>
      </c>
      <c r="L3" s="38">
        <v>600401751</v>
      </c>
      <c r="M3" s="28" t="s">
        <v>110</v>
      </c>
      <c r="N3" s="28" t="s">
        <v>110</v>
      </c>
      <c r="O3" s="38">
        <v>310967880</v>
      </c>
      <c r="P3" s="38">
        <v>244095059</v>
      </c>
      <c r="Q3" s="38">
        <v>419749072</v>
      </c>
      <c r="R3" s="38">
        <v>1564340</v>
      </c>
      <c r="S3" s="38">
        <v>141093010</v>
      </c>
      <c r="T3" s="38">
        <v>429630061</v>
      </c>
      <c r="U3" s="28" t="s">
        <v>110</v>
      </c>
      <c r="V3" s="28" t="s">
        <v>110</v>
      </c>
      <c r="W3" s="28" t="s">
        <v>128</v>
      </c>
      <c r="X3" s="38">
        <v>5074444</v>
      </c>
      <c r="Y3" s="38">
        <v>327159433</v>
      </c>
      <c r="Z3" s="38">
        <v>14703625</v>
      </c>
      <c r="AA3" s="38">
        <v>7683144</v>
      </c>
      <c r="AB3" s="38">
        <v>356373821</v>
      </c>
      <c r="AC3" s="38">
        <v>2380000</v>
      </c>
      <c r="AD3" s="38">
        <v>55509867</v>
      </c>
      <c r="AE3" s="38">
        <v>2063567896</v>
      </c>
      <c r="AF3" s="38">
        <v>91313090</v>
      </c>
      <c r="AG3" s="28" t="s">
        <v>110</v>
      </c>
      <c r="AH3" s="28" t="s">
        <v>149</v>
      </c>
      <c r="AI3" s="28" t="s">
        <v>148</v>
      </c>
      <c r="AJ3" s="38">
        <v>94490853</v>
      </c>
      <c r="AK3" s="38">
        <v>42003092</v>
      </c>
      <c r="AL3" s="38">
        <v>213307158</v>
      </c>
      <c r="AM3" s="38">
        <v>4479582</v>
      </c>
      <c r="AN3" s="28" t="s">
        <v>128</v>
      </c>
      <c r="AO3" s="38">
        <v>55855410</v>
      </c>
      <c r="AP3" s="28" t="s">
        <v>149</v>
      </c>
      <c r="AQ3" s="38">
        <v>217934197</v>
      </c>
      <c r="AR3" s="28" t="s">
        <v>128</v>
      </c>
      <c r="AS3" s="38">
        <v>278656859</v>
      </c>
      <c r="AT3" s="38">
        <v>45069400</v>
      </c>
      <c r="AU3" s="28" t="s">
        <v>110</v>
      </c>
      <c r="AV3" s="38">
        <v>422701238</v>
      </c>
      <c r="AW3" s="38">
        <v>135472302</v>
      </c>
      <c r="AX3" s="38">
        <v>75380000</v>
      </c>
      <c r="AY3" s="28" t="s">
        <v>128</v>
      </c>
      <c r="AZ3" s="38">
        <v>16984600</v>
      </c>
      <c r="BA3" s="38">
        <v>30363737</v>
      </c>
      <c r="BB3" s="28" t="s">
        <v>148</v>
      </c>
      <c r="BC3" s="38">
        <v>136304304</v>
      </c>
      <c r="BD3" s="28" t="s">
        <v>128</v>
      </c>
      <c r="BE3" s="28" t="s">
        <v>110</v>
      </c>
      <c r="BF3" s="38">
        <v>133171975</v>
      </c>
      <c r="BG3" s="28" t="s">
        <v>110</v>
      </c>
      <c r="BH3" s="38">
        <v>277841085</v>
      </c>
      <c r="BI3" s="38">
        <v>54594674</v>
      </c>
      <c r="BJ3" s="38">
        <v>77333079</v>
      </c>
      <c r="BK3" s="38">
        <v>136039698</v>
      </c>
      <c r="BL3" s="38">
        <v>278146</v>
      </c>
      <c r="BM3" s="38">
        <v>6758727</v>
      </c>
      <c r="BN3" s="38">
        <v>74242988</v>
      </c>
      <c r="BO3" s="28" t="s">
        <v>149</v>
      </c>
      <c r="BP3" s="28" t="s">
        <v>110</v>
      </c>
      <c r="BQ3" s="28" t="s">
        <v>110</v>
      </c>
      <c r="BR3" s="28" t="s">
        <v>128</v>
      </c>
      <c r="BS3" s="38">
        <v>-142820215</v>
      </c>
      <c r="BT3" s="28" t="s">
        <v>110</v>
      </c>
      <c r="BU3" s="38">
        <v>11053643</v>
      </c>
      <c r="BV3" s="28" t="s">
        <v>149</v>
      </c>
      <c r="BW3" s="38">
        <v>-26129398</v>
      </c>
      <c r="BX3" s="38">
        <v>9375540</v>
      </c>
      <c r="BY3" s="38">
        <v>112852150</v>
      </c>
      <c r="BZ3" s="38">
        <v>323953921</v>
      </c>
      <c r="CA3" s="38">
        <v>385156876</v>
      </c>
      <c r="CB3" s="38">
        <v>6250000</v>
      </c>
      <c r="CC3" s="38">
        <v>62298735</v>
      </c>
      <c r="CD3" s="38">
        <v>179846438</v>
      </c>
      <c r="CE3" s="38">
        <v>-420328223</v>
      </c>
      <c r="CF3" s="28" t="s">
        <v>110</v>
      </c>
      <c r="CG3" s="28" t="s">
        <v>149</v>
      </c>
      <c r="CH3" s="38">
        <v>97141086</v>
      </c>
      <c r="CI3" s="38">
        <v>-144991688</v>
      </c>
      <c r="CJ3" s="28" t="s">
        <v>110</v>
      </c>
      <c r="CK3" s="38">
        <v>26581962</v>
      </c>
      <c r="CL3" s="38">
        <v>52779834</v>
      </c>
      <c r="CM3" s="38">
        <v>85594020</v>
      </c>
      <c r="CN3" s="38">
        <v>787397570</v>
      </c>
      <c r="CO3" s="38">
        <v>75992808</v>
      </c>
      <c r="CP3" s="38">
        <v>108159104</v>
      </c>
      <c r="CQ3" s="28" t="s">
        <v>149</v>
      </c>
      <c r="CR3" s="28" t="s">
        <v>110</v>
      </c>
      <c r="CS3" s="38">
        <v>94598692</v>
      </c>
      <c r="CT3" s="28" t="s">
        <v>110</v>
      </c>
      <c r="CU3" s="38">
        <v>2054963228</v>
      </c>
      <c r="CV3" s="38">
        <v>204343474</v>
      </c>
      <c r="CW3" s="38">
        <v>93375463</v>
      </c>
      <c r="CX3" s="38">
        <v>430299495</v>
      </c>
      <c r="CY3" s="38">
        <v>86144332</v>
      </c>
      <c r="CZ3" s="28" t="s">
        <v>110</v>
      </c>
      <c r="DA3" s="38">
        <v>2928836414</v>
      </c>
      <c r="DB3" s="28" t="s">
        <v>110</v>
      </c>
      <c r="DC3" s="28" t="s">
        <v>149</v>
      </c>
      <c r="DD3" s="28" t="s">
        <v>149</v>
      </c>
      <c r="DE3" s="38">
        <v>635470</v>
      </c>
      <c r="DF3" s="38">
        <v>1357045879</v>
      </c>
      <c r="DG3" s="38">
        <v>93220172</v>
      </c>
      <c r="DH3" s="38">
        <v>252304352</v>
      </c>
      <c r="DI3" s="38">
        <v>776805263</v>
      </c>
      <c r="DJ3" s="38">
        <v>107203595</v>
      </c>
      <c r="DK3" s="38">
        <v>17650000</v>
      </c>
      <c r="DL3" s="38">
        <v>226269945</v>
      </c>
      <c r="DM3" s="38">
        <v>867522660</v>
      </c>
      <c r="DN3" s="38">
        <v>89878864</v>
      </c>
      <c r="DO3" s="38">
        <v>47286391</v>
      </c>
      <c r="DP3" s="38">
        <v>12208932</v>
      </c>
      <c r="DQ3" s="38">
        <v>178983328</v>
      </c>
      <c r="DR3" s="38">
        <v>8075188</v>
      </c>
      <c r="DS3" s="38">
        <v>165445108</v>
      </c>
      <c r="DT3" s="38">
        <v>108191096</v>
      </c>
      <c r="DU3" s="38">
        <v>82487737</v>
      </c>
      <c r="DV3" s="38">
        <v>40691888</v>
      </c>
      <c r="DW3" s="38">
        <v>5609784874</v>
      </c>
      <c r="DX3" s="38">
        <v>126586088</v>
      </c>
      <c r="DY3" s="38">
        <v>937266390</v>
      </c>
      <c r="DZ3" s="38">
        <v>11729352</v>
      </c>
      <c r="EA3" s="38">
        <v>26816170</v>
      </c>
      <c r="EB3" s="38">
        <v>30729864</v>
      </c>
      <c r="EC3" s="38">
        <v>2856953855</v>
      </c>
      <c r="ED3" s="38">
        <v>61690520</v>
      </c>
      <c r="EE3" s="38">
        <v>430399009</v>
      </c>
      <c r="EF3" s="38">
        <v>142418866</v>
      </c>
      <c r="EG3" s="38">
        <v>774385268</v>
      </c>
      <c r="EH3" s="28" t="s">
        <v>149</v>
      </c>
      <c r="EI3" s="38">
        <v>20276846</v>
      </c>
      <c r="EJ3" s="38">
        <v>321114780</v>
      </c>
      <c r="EK3" s="38">
        <v>144758514</v>
      </c>
      <c r="EL3" s="38">
        <v>41291364</v>
      </c>
      <c r="EM3" s="38">
        <v>440094378</v>
      </c>
      <c r="EN3" s="38">
        <v>149274632</v>
      </c>
      <c r="EO3" s="38">
        <v>440634606</v>
      </c>
      <c r="EP3" s="38">
        <v>96412017</v>
      </c>
      <c r="EQ3" s="38">
        <v>131535390</v>
      </c>
      <c r="ER3" s="38">
        <v>1088381954</v>
      </c>
      <c r="ES3" s="38">
        <v>912661105</v>
      </c>
      <c r="ET3" s="38">
        <v>32718407</v>
      </c>
      <c r="EU3" s="38">
        <v>15302720</v>
      </c>
      <c r="EV3" s="38">
        <v>606836027</v>
      </c>
      <c r="EW3" s="38">
        <v>122487002</v>
      </c>
      <c r="EX3" s="38">
        <v>8779430</v>
      </c>
      <c r="EY3" s="38">
        <v>30689376</v>
      </c>
      <c r="EZ3" s="38">
        <v>472436729</v>
      </c>
      <c r="FA3" s="38">
        <v>678051094</v>
      </c>
      <c r="FB3" s="28" t="s">
        <v>149</v>
      </c>
      <c r="FC3" s="38">
        <v>14570886</v>
      </c>
      <c r="FD3" s="38">
        <v>1352811242</v>
      </c>
      <c r="FE3" s="38">
        <v>112158085</v>
      </c>
      <c r="FF3" s="38">
        <v>869637378</v>
      </c>
      <c r="FG3" s="38">
        <v>27701468</v>
      </c>
      <c r="FH3" s="28" t="s">
        <v>110</v>
      </c>
      <c r="FI3" s="38">
        <v>2584385241</v>
      </c>
      <c r="FJ3" s="28" t="s">
        <v>110</v>
      </c>
      <c r="FK3" s="38">
        <v>55873047</v>
      </c>
      <c r="FL3" s="38">
        <v>525932461</v>
      </c>
      <c r="FM3" s="28" t="s">
        <v>149</v>
      </c>
      <c r="FN3" s="38">
        <v>49197980</v>
      </c>
      <c r="FO3" s="38">
        <v>349273950</v>
      </c>
      <c r="FP3" s="28" t="s">
        <v>128</v>
      </c>
      <c r="FQ3" s="28" t="s">
        <v>149</v>
      </c>
      <c r="FR3" s="28" t="s">
        <v>149</v>
      </c>
      <c r="FS3" s="38">
        <v>819334070</v>
      </c>
      <c r="FT3" s="38">
        <v>9376800</v>
      </c>
      <c r="FU3" s="38">
        <v>3132726731</v>
      </c>
      <c r="FV3" s="38">
        <v>12200000</v>
      </c>
      <c r="FW3" s="28" t="s">
        <v>110</v>
      </c>
      <c r="FX3" s="38">
        <v>19800000</v>
      </c>
      <c r="FY3" s="28" t="s">
        <v>149</v>
      </c>
      <c r="FZ3" s="28" t="s">
        <v>110</v>
      </c>
      <c r="GA3" s="28" t="s">
        <v>128</v>
      </c>
      <c r="GB3" s="38">
        <v>-282129779</v>
      </c>
      <c r="GC3" s="28" t="s">
        <v>149</v>
      </c>
      <c r="GD3" s="38">
        <v>3273600</v>
      </c>
      <c r="GE3" s="28" t="s">
        <v>110</v>
      </c>
      <c r="GF3" s="28" t="s">
        <v>128</v>
      </c>
      <c r="GG3" s="38">
        <v>318059924</v>
      </c>
      <c r="GH3" s="38">
        <v>195260043</v>
      </c>
      <c r="GI3" s="28" t="s">
        <v>128</v>
      </c>
      <c r="GJ3" s="38">
        <v>10656589</v>
      </c>
      <c r="GK3" s="28" t="s">
        <v>110</v>
      </c>
      <c r="GL3" s="38">
        <v>65945037</v>
      </c>
      <c r="GM3" s="28" t="s">
        <v>110</v>
      </c>
      <c r="GN3" s="38">
        <v>40635692</v>
      </c>
      <c r="GO3" s="38">
        <v>6458118</v>
      </c>
      <c r="GP3" s="28" t="s">
        <v>110</v>
      </c>
      <c r="GQ3" s="38">
        <v>4068682755</v>
      </c>
      <c r="GR3" s="38">
        <v>474762564</v>
      </c>
      <c r="GS3" s="38">
        <v>3485212</v>
      </c>
      <c r="GT3" s="38">
        <v>431170264</v>
      </c>
      <c r="GU3" s="28" t="s">
        <v>149</v>
      </c>
      <c r="GV3" s="38">
        <v>95884840</v>
      </c>
      <c r="GW3" s="38">
        <v>811910529</v>
      </c>
      <c r="GX3" s="38">
        <v>1797498865</v>
      </c>
      <c r="GY3" s="38">
        <v>20146283</v>
      </c>
      <c r="GZ3" s="28" t="s">
        <v>149</v>
      </c>
      <c r="HA3" s="38">
        <v>107668232</v>
      </c>
      <c r="HB3" s="28" t="s">
        <v>110</v>
      </c>
      <c r="HC3" s="38">
        <v>2336175918</v>
      </c>
      <c r="HD3" s="38">
        <v>14890608</v>
      </c>
      <c r="HE3" s="38">
        <v>523469400</v>
      </c>
      <c r="HF3" s="28" t="s">
        <v>110</v>
      </c>
      <c r="HG3" s="38">
        <v>928005738</v>
      </c>
      <c r="HH3" s="38">
        <v>92172925</v>
      </c>
      <c r="HI3" s="28" t="s">
        <v>110</v>
      </c>
      <c r="HJ3" s="38">
        <v>12492870</v>
      </c>
      <c r="HK3" s="28" t="s">
        <v>110</v>
      </c>
      <c r="HL3" s="38">
        <v>2311126112</v>
      </c>
      <c r="HM3" s="38">
        <v>1170209730</v>
      </c>
      <c r="HN3" s="38">
        <v>51687840</v>
      </c>
      <c r="HO3" s="38">
        <v>598063744</v>
      </c>
      <c r="HP3" s="38">
        <v>139131788</v>
      </c>
      <c r="HQ3" s="38">
        <v>471348312</v>
      </c>
      <c r="HR3" s="38">
        <v>123803594</v>
      </c>
      <c r="HS3" s="38">
        <v>212615592</v>
      </c>
      <c r="HT3" s="38">
        <v>17547736</v>
      </c>
      <c r="HU3" s="38">
        <v>-18981796</v>
      </c>
      <c r="HV3" s="38">
        <v>32810087</v>
      </c>
      <c r="HW3" s="38">
        <v>18100855</v>
      </c>
      <c r="HX3" s="28" t="s">
        <v>110</v>
      </c>
      <c r="HY3" s="38">
        <v>63583480</v>
      </c>
      <c r="HZ3" s="28" t="s">
        <v>110</v>
      </c>
      <c r="IA3" s="38">
        <v>133129512</v>
      </c>
      <c r="IB3" s="38">
        <v>352653273</v>
      </c>
      <c r="IC3" s="38">
        <v>127377765</v>
      </c>
      <c r="ID3" s="38">
        <v>167658345</v>
      </c>
      <c r="IE3" s="38">
        <v>47800000</v>
      </c>
      <c r="IF3" s="28" t="s">
        <v>110</v>
      </c>
      <c r="IG3" s="38">
        <v>23887008</v>
      </c>
      <c r="IH3" s="38">
        <v>39248991</v>
      </c>
      <c r="II3" s="38">
        <v>1004746848</v>
      </c>
      <c r="IJ3" s="38">
        <v>33255970</v>
      </c>
      <c r="IK3" s="38">
        <v>139104703</v>
      </c>
      <c r="IL3" s="38">
        <v>70071040</v>
      </c>
      <c r="IM3" s="38">
        <v>28422029</v>
      </c>
      <c r="IN3" s="38">
        <v>454335364</v>
      </c>
      <c r="IO3" s="38">
        <v>256204140</v>
      </c>
      <c r="IP3" s="38">
        <v>52201516</v>
      </c>
      <c r="IQ3" s="38">
        <v>157768601</v>
      </c>
      <c r="IR3" s="38">
        <v>284535432</v>
      </c>
      <c r="IS3" s="38">
        <v>91633620</v>
      </c>
      <c r="IT3" s="38">
        <v>1094271705</v>
      </c>
      <c r="IU3" s="38">
        <v>261120000</v>
      </c>
      <c r="IV3" s="38">
        <v>1395292081</v>
      </c>
      <c r="IW3" s="38">
        <v>201561096</v>
      </c>
      <c r="IX3" s="38">
        <v>124211360</v>
      </c>
      <c r="IY3" s="38">
        <v>61430226</v>
      </c>
      <c r="IZ3" s="38">
        <v>160699919</v>
      </c>
      <c r="JA3" s="38">
        <v>101086048</v>
      </c>
      <c r="JB3" s="38">
        <v>286654998</v>
      </c>
      <c r="JC3" s="38">
        <v>143810544</v>
      </c>
      <c r="JD3" s="38">
        <v>-3491491</v>
      </c>
      <c r="JE3" s="38">
        <v>-96453910</v>
      </c>
      <c r="JF3" s="38">
        <v>15592396</v>
      </c>
      <c r="JG3" s="38">
        <v>727364333</v>
      </c>
      <c r="JH3" s="38">
        <v>67782000</v>
      </c>
      <c r="JI3" s="38">
        <v>8933314</v>
      </c>
      <c r="JJ3" s="34">
        <v>-68939500</v>
      </c>
      <c r="JK3" s="34">
        <v>835630040</v>
      </c>
      <c r="JL3" s="34">
        <v>42524927</v>
      </c>
      <c r="JM3" s="34">
        <v>566624194</v>
      </c>
      <c r="JN3" s="34">
        <v>2365172</v>
      </c>
      <c r="JO3" s="34">
        <v>31495824</v>
      </c>
      <c r="JP3" s="34" t="s">
        <v>149</v>
      </c>
      <c r="JQ3" s="34">
        <v>-23582568</v>
      </c>
      <c r="JR3" s="34" t="s">
        <v>128</v>
      </c>
      <c r="JS3" s="34" t="s">
        <v>149</v>
      </c>
      <c r="JT3" s="34">
        <v>62959316</v>
      </c>
      <c r="JU3" s="34">
        <v>51621225</v>
      </c>
      <c r="JV3" s="34">
        <v>29204462</v>
      </c>
      <c r="JW3" s="34">
        <v>317023691</v>
      </c>
      <c r="JX3" s="34">
        <v>34846936</v>
      </c>
      <c r="JY3" s="34">
        <v>819713240</v>
      </c>
      <c r="JZ3" s="34">
        <v>660014069</v>
      </c>
      <c r="KA3" s="34">
        <v>-2958017</v>
      </c>
      <c r="KB3" s="34">
        <v>180244647</v>
      </c>
      <c r="KC3" s="34">
        <v>183633816</v>
      </c>
      <c r="KD3" s="34">
        <v>-81767373</v>
      </c>
      <c r="KE3" s="34">
        <v>287575616</v>
      </c>
      <c r="KF3" s="34">
        <v>10300000</v>
      </c>
      <c r="KG3" s="34" t="s">
        <v>149</v>
      </c>
      <c r="KH3" s="34">
        <v>46017846</v>
      </c>
      <c r="KI3" s="34">
        <v>1061831020</v>
      </c>
      <c r="KJ3" s="29"/>
    </row>
    <row r="4" spans="1:296" ht="17.25" customHeight="1">
      <c r="A4" s="103"/>
      <c r="B4" s="24" t="s">
        <v>202</v>
      </c>
      <c r="C4" s="37" t="s">
        <v>228</v>
      </c>
      <c r="D4" s="28">
        <f>D8+D12+D18+D25</f>
        <v>29055150</v>
      </c>
      <c r="E4" s="28">
        <v>636638009</v>
      </c>
      <c r="F4" s="28">
        <v>18556834</v>
      </c>
      <c r="G4" s="28">
        <v>447037081</v>
      </c>
      <c r="H4" s="28" t="s">
        <v>148</v>
      </c>
      <c r="I4" s="28">
        <v>2403975420</v>
      </c>
      <c r="J4" s="28">
        <v>1984532532</v>
      </c>
      <c r="K4" s="28" t="s">
        <v>128</v>
      </c>
      <c r="L4" s="28">
        <v>600401751</v>
      </c>
      <c r="M4" s="28" t="s">
        <v>110</v>
      </c>
      <c r="N4" s="28" t="s">
        <v>110</v>
      </c>
      <c r="O4" s="28">
        <v>155483940</v>
      </c>
      <c r="P4" s="28">
        <v>219315924</v>
      </c>
      <c r="Q4" s="28">
        <v>383279383</v>
      </c>
      <c r="R4" s="28">
        <v>782170</v>
      </c>
      <c r="S4" s="28">
        <v>119940729</v>
      </c>
      <c r="T4" s="28">
        <v>311147661</v>
      </c>
      <c r="U4" s="28" t="s">
        <v>110</v>
      </c>
      <c r="V4" s="28" t="s">
        <v>110</v>
      </c>
      <c r="W4" s="28" t="s">
        <v>128</v>
      </c>
      <c r="X4" s="28">
        <v>5074444</v>
      </c>
      <c r="Y4" s="28">
        <v>327159433</v>
      </c>
      <c r="Z4" s="28">
        <v>14703625</v>
      </c>
      <c r="AA4" s="28">
        <v>3947132</v>
      </c>
      <c r="AB4" s="28">
        <v>356373821</v>
      </c>
      <c r="AC4" s="28">
        <v>1190000</v>
      </c>
      <c r="AD4" s="28">
        <v>55509867</v>
      </c>
      <c r="AE4" s="28">
        <v>2056452896</v>
      </c>
      <c r="AF4" s="28">
        <v>91313090</v>
      </c>
      <c r="AG4" s="28" t="s">
        <v>110</v>
      </c>
      <c r="AH4" s="28" t="s">
        <v>149</v>
      </c>
      <c r="AI4" s="28" t="s">
        <v>148</v>
      </c>
      <c r="AJ4" s="28">
        <v>94490853</v>
      </c>
      <c r="AK4" s="28">
        <v>42003092</v>
      </c>
      <c r="AL4" s="28">
        <v>213307158</v>
      </c>
      <c r="AM4" s="28">
        <v>4479582</v>
      </c>
      <c r="AN4" s="28" t="s">
        <v>128</v>
      </c>
      <c r="AO4" s="28">
        <v>28387895</v>
      </c>
      <c r="AP4" s="28" t="s">
        <v>149</v>
      </c>
      <c r="AQ4" s="28">
        <v>217934197</v>
      </c>
      <c r="AR4" s="28" t="s">
        <v>128</v>
      </c>
      <c r="AS4" s="28">
        <v>278656859</v>
      </c>
      <c r="AT4" s="28">
        <v>45069400</v>
      </c>
      <c r="AU4" s="28" t="s">
        <v>110</v>
      </c>
      <c r="AV4" s="28">
        <v>211350619</v>
      </c>
      <c r="AW4" s="28">
        <v>135472302</v>
      </c>
      <c r="AX4" s="28">
        <v>37690000</v>
      </c>
      <c r="AY4" s="28" t="s">
        <v>128</v>
      </c>
      <c r="AZ4" s="28">
        <v>16984600</v>
      </c>
      <c r="BA4" s="28">
        <v>30363737</v>
      </c>
      <c r="BB4" s="28" t="s">
        <v>148</v>
      </c>
      <c r="BC4" s="28">
        <v>68152152</v>
      </c>
      <c r="BD4" s="28" t="s">
        <v>128</v>
      </c>
      <c r="BE4" s="28" t="s">
        <v>110</v>
      </c>
      <c r="BF4" s="28">
        <v>133171975</v>
      </c>
      <c r="BG4" s="28" t="s">
        <v>110</v>
      </c>
      <c r="BH4" s="28">
        <v>277841085</v>
      </c>
      <c r="BI4" s="28">
        <v>45812412</v>
      </c>
      <c r="BJ4" s="28">
        <v>63038734</v>
      </c>
      <c r="BK4" s="28">
        <v>136039698</v>
      </c>
      <c r="BL4" s="28">
        <v>278146</v>
      </c>
      <c r="BM4" s="28">
        <v>6758727</v>
      </c>
      <c r="BN4" s="28">
        <v>74242988</v>
      </c>
      <c r="BO4" s="28" t="s">
        <v>149</v>
      </c>
      <c r="BP4" s="28" t="s">
        <v>110</v>
      </c>
      <c r="BQ4" s="28" t="s">
        <v>110</v>
      </c>
      <c r="BR4" s="28" t="s">
        <v>128</v>
      </c>
      <c r="BS4" s="28">
        <v>0</v>
      </c>
      <c r="BT4" s="28" t="s">
        <v>110</v>
      </c>
      <c r="BU4" s="28">
        <v>11053643</v>
      </c>
      <c r="BV4" s="28" t="s">
        <v>149</v>
      </c>
      <c r="BW4" s="28">
        <v>28609021</v>
      </c>
      <c r="BX4" s="28">
        <v>6732570</v>
      </c>
      <c r="BY4" s="28">
        <v>56426075</v>
      </c>
      <c r="BZ4" s="28">
        <v>165978921</v>
      </c>
      <c r="CA4" s="28">
        <v>225981338</v>
      </c>
      <c r="CB4" s="28">
        <v>3125000</v>
      </c>
      <c r="CC4" s="28">
        <v>69176152</v>
      </c>
      <c r="CD4" s="28">
        <v>179846438</v>
      </c>
      <c r="CE4" s="28">
        <v>154348442</v>
      </c>
      <c r="CF4" s="28" t="s">
        <v>110</v>
      </c>
      <c r="CG4" s="28" t="s">
        <v>149</v>
      </c>
      <c r="CH4" s="28">
        <v>97141086</v>
      </c>
      <c r="CI4" s="28">
        <v>27396368</v>
      </c>
      <c r="CJ4" s="28" t="s">
        <v>110</v>
      </c>
      <c r="CK4" s="28">
        <v>26581962</v>
      </c>
      <c r="CL4" s="28">
        <v>52779834</v>
      </c>
      <c r="CM4" s="28">
        <v>42797010</v>
      </c>
      <c r="CN4" s="28">
        <v>787397570</v>
      </c>
      <c r="CO4" s="28">
        <v>52199644</v>
      </c>
      <c r="CP4" s="28">
        <v>57579552</v>
      </c>
      <c r="CQ4" s="28" t="s">
        <v>149</v>
      </c>
      <c r="CR4" s="28" t="s">
        <v>110</v>
      </c>
      <c r="CS4" s="28">
        <v>67727646</v>
      </c>
      <c r="CT4" s="28" t="s">
        <v>110</v>
      </c>
      <c r="CU4" s="28">
        <v>1027481614</v>
      </c>
      <c r="CV4" s="28">
        <v>102171737</v>
      </c>
      <c r="CW4" s="28">
        <v>93375463</v>
      </c>
      <c r="CX4" s="28">
        <v>232128385</v>
      </c>
      <c r="CY4" s="28">
        <v>86144332</v>
      </c>
      <c r="CZ4" s="28" t="s">
        <v>110</v>
      </c>
      <c r="DA4" s="28">
        <v>1496905218</v>
      </c>
      <c r="DB4" s="28" t="s">
        <v>110</v>
      </c>
      <c r="DC4" s="28" t="s">
        <v>149</v>
      </c>
      <c r="DD4" s="28" t="s">
        <v>149</v>
      </c>
      <c r="DE4" s="28">
        <v>635470</v>
      </c>
      <c r="DF4" s="28">
        <v>810881167</v>
      </c>
      <c r="DG4" s="28">
        <v>77505952</v>
      </c>
      <c r="DH4" s="28">
        <v>151128807</v>
      </c>
      <c r="DI4" s="28">
        <v>437686786</v>
      </c>
      <c r="DJ4" s="28">
        <v>90988795</v>
      </c>
      <c r="DK4" s="28">
        <v>9315000</v>
      </c>
      <c r="DL4" s="28">
        <v>226269945</v>
      </c>
      <c r="DM4" s="28">
        <v>867522660</v>
      </c>
      <c r="DN4" s="28">
        <v>94937424</v>
      </c>
      <c r="DO4" s="28">
        <v>31567287</v>
      </c>
      <c r="DP4" s="28">
        <v>15600000</v>
      </c>
      <c r="DQ4" s="28">
        <v>178983328</v>
      </c>
      <c r="DR4" s="28">
        <v>8075188</v>
      </c>
      <c r="DS4" s="28">
        <v>88212504</v>
      </c>
      <c r="DT4" s="28">
        <v>145525656</v>
      </c>
      <c r="DU4" s="28">
        <v>82487737</v>
      </c>
      <c r="DV4" s="28">
        <v>40691888</v>
      </c>
      <c r="DW4" s="28">
        <v>2804892437</v>
      </c>
      <c r="DX4" s="28">
        <v>125538237</v>
      </c>
      <c r="DY4" s="28">
        <v>762528001</v>
      </c>
      <c r="DZ4" s="28">
        <v>8699112</v>
      </c>
      <c r="EA4" s="28">
        <v>19487820</v>
      </c>
      <c r="EB4" s="28">
        <v>15364932</v>
      </c>
      <c r="EC4" s="28">
        <v>2595508234</v>
      </c>
      <c r="ED4" s="28">
        <v>30845260</v>
      </c>
      <c r="EE4" s="28">
        <v>232778402</v>
      </c>
      <c r="EF4" s="28">
        <v>142418866</v>
      </c>
      <c r="EG4" s="28">
        <v>387192634</v>
      </c>
      <c r="EH4" s="28" t="s">
        <v>149</v>
      </c>
      <c r="EI4" s="28">
        <v>11109703</v>
      </c>
      <c r="EJ4" s="28">
        <v>321114780</v>
      </c>
      <c r="EK4" s="28">
        <v>112648762</v>
      </c>
      <c r="EL4" s="28">
        <v>21243364</v>
      </c>
      <c r="EM4" s="28">
        <v>440094378</v>
      </c>
      <c r="EN4" s="28">
        <v>147856436</v>
      </c>
      <c r="EO4" s="28">
        <v>440634606</v>
      </c>
      <c r="EP4" s="28">
        <v>110070180</v>
      </c>
      <c r="EQ4" s="28">
        <v>131535390</v>
      </c>
      <c r="ER4" s="28">
        <v>1088381954</v>
      </c>
      <c r="ES4" s="28">
        <v>854558245</v>
      </c>
      <c r="ET4" s="28">
        <v>32718407</v>
      </c>
      <c r="EU4" s="28">
        <v>8104720</v>
      </c>
      <c r="EV4" s="28">
        <v>606836027</v>
      </c>
      <c r="EW4" s="28">
        <v>119275975</v>
      </c>
      <c r="EX4" s="28">
        <v>6014255</v>
      </c>
      <c r="EY4" s="28">
        <v>30689376</v>
      </c>
      <c r="EZ4" s="28">
        <v>472436729</v>
      </c>
      <c r="FA4" s="28">
        <v>618379434</v>
      </c>
      <c r="FB4" s="28" t="s">
        <v>149</v>
      </c>
      <c r="FC4" s="28">
        <v>14570886</v>
      </c>
      <c r="FD4" s="28">
        <v>1352811242</v>
      </c>
      <c r="FE4" s="28">
        <v>112158085</v>
      </c>
      <c r="FF4" s="28">
        <v>482925354</v>
      </c>
      <c r="FG4" s="28">
        <v>26231468</v>
      </c>
      <c r="FH4" s="28" t="s">
        <v>110</v>
      </c>
      <c r="FI4" s="28">
        <v>1308252841</v>
      </c>
      <c r="FJ4" s="28" t="s">
        <v>110</v>
      </c>
      <c r="FK4" s="28">
        <v>50075071</v>
      </c>
      <c r="FL4" s="28">
        <v>525932461</v>
      </c>
      <c r="FM4" s="28" t="s">
        <v>149</v>
      </c>
      <c r="FN4" s="28">
        <v>24598990</v>
      </c>
      <c r="FO4" s="28">
        <v>349273950</v>
      </c>
      <c r="FP4" s="28" t="s">
        <v>128</v>
      </c>
      <c r="FQ4" s="28" t="s">
        <v>149</v>
      </c>
      <c r="FR4" s="28" t="s">
        <v>149</v>
      </c>
      <c r="FS4" s="28">
        <v>826595000</v>
      </c>
      <c r="FT4" s="28">
        <v>4688400</v>
      </c>
      <c r="FU4" s="28">
        <v>3132726731</v>
      </c>
      <c r="FV4" s="28">
        <v>6100000</v>
      </c>
      <c r="FW4" s="28" t="s">
        <v>110</v>
      </c>
      <c r="FX4" s="28">
        <v>9900000</v>
      </c>
      <c r="FY4" s="28" t="s">
        <v>149</v>
      </c>
      <c r="FZ4" s="28" t="s">
        <v>110</v>
      </c>
      <c r="GA4" s="28" t="s">
        <v>128</v>
      </c>
      <c r="GB4" s="28">
        <v>0</v>
      </c>
      <c r="GC4" s="28" t="s">
        <v>149</v>
      </c>
      <c r="GD4" s="28">
        <v>1636800</v>
      </c>
      <c r="GE4" s="28" t="s">
        <v>110</v>
      </c>
      <c r="GF4" s="28" t="s">
        <v>128</v>
      </c>
      <c r="GG4" s="28">
        <v>318059924</v>
      </c>
      <c r="GH4" s="28">
        <v>195260043</v>
      </c>
      <c r="GI4" s="28" t="s">
        <v>128</v>
      </c>
      <c r="GJ4" s="28">
        <v>10656589</v>
      </c>
      <c r="GK4" s="28" t="s">
        <v>110</v>
      </c>
      <c r="GL4" s="28">
        <v>65945037</v>
      </c>
      <c r="GM4" s="28" t="s">
        <v>110</v>
      </c>
      <c r="GN4" s="28">
        <v>20317846</v>
      </c>
      <c r="GO4" s="28">
        <v>3229059</v>
      </c>
      <c r="GP4" s="28" t="s">
        <v>110</v>
      </c>
      <c r="GQ4" s="28">
        <v>4068682755</v>
      </c>
      <c r="GR4" s="28">
        <v>237381282</v>
      </c>
      <c r="GS4" s="28">
        <v>3054537</v>
      </c>
      <c r="GT4" s="28">
        <v>215585132</v>
      </c>
      <c r="GU4" s="28" t="s">
        <v>149</v>
      </c>
      <c r="GV4" s="28">
        <v>47942420</v>
      </c>
      <c r="GW4" s="28">
        <v>811910529</v>
      </c>
      <c r="GX4" s="28">
        <v>1797498865</v>
      </c>
      <c r="GY4" s="28">
        <v>18943083</v>
      </c>
      <c r="GZ4" s="28" t="s">
        <v>149</v>
      </c>
      <c r="HA4" s="28">
        <v>107668232</v>
      </c>
      <c r="HB4" s="28" t="s">
        <v>110</v>
      </c>
      <c r="HC4" s="28">
        <v>1168087959</v>
      </c>
      <c r="HD4" s="28">
        <v>7445304</v>
      </c>
      <c r="HE4" s="28">
        <v>261734700</v>
      </c>
      <c r="HF4" s="28" t="s">
        <v>110</v>
      </c>
      <c r="HG4" s="28">
        <v>928005738</v>
      </c>
      <c r="HH4" s="28">
        <v>81428913</v>
      </c>
      <c r="HI4" s="28" t="s">
        <v>110</v>
      </c>
      <c r="HJ4" s="28">
        <v>6246435</v>
      </c>
      <c r="HK4" s="28" t="s">
        <v>110</v>
      </c>
      <c r="HL4" s="28">
        <v>1155563056</v>
      </c>
      <c r="HM4" s="28">
        <v>585104865</v>
      </c>
      <c r="HN4" s="28">
        <v>25843920</v>
      </c>
      <c r="HO4" s="28">
        <v>303831872</v>
      </c>
      <c r="HP4" s="28">
        <v>97931788</v>
      </c>
      <c r="HQ4" s="28">
        <v>471348312</v>
      </c>
      <c r="HR4" s="28">
        <v>123803594</v>
      </c>
      <c r="HS4" s="28">
        <v>212615592</v>
      </c>
      <c r="HT4" s="28">
        <v>17547736</v>
      </c>
      <c r="HU4" s="28">
        <v>4700395</v>
      </c>
      <c r="HV4" s="28">
        <v>31886735</v>
      </c>
      <c r="HW4" s="28">
        <v>13625880</v>
      </c>
      <c r="HX4" s="28" t="s">
        <v>110</v>
      </c>
      <c r="HY4" s="28">
        <v>31791740</v>
      </c>
      <c r="HZ4" s="28" t="s">
        <v>110</v>
      </c>
      <c r="IA4" s="28">
        <v>128129512</v>
      </c>
      <c r="IB4" s="28">
        <v>192877802</v>
      </c>
      <c r="IC4" s="28">
        <v>116836565</v>
      </c>
      <c r="ID4" s="28">
        <v>98538345</v>
      </c>
      <c r="IE4" s="28">
        <v>47800000</v>
      </c>
      <c r="IF4" s="28" t="s">
        <v>110</v>
      </c>
      <c r="IG4" s="28">
        <v>20137568</v>
      </c>
      <c r="IH4" s="28">
        <v>27224991</v>
      </c>
      <c r="II4" s="28">
        <v>1004746848</v>
      </c>
      <c r="IJ4" s="28">
        <v>26067559</v>
      </c>
      <c r="IK4" s="28">
        <v>139104703</v>
      </c>
      <c r="IL4" s="28">
        <v>35035520</v>
      </c>
      <c r="IM4" s="28">
        <v>25384907</v>
      </c>
      <c r="IN4" s="28">
        <v>454335364</v>
      </c>
      <c r="IO4" s="28">
        <v>256204140</v>
      </c>
      <c r="IP4" s="28">
        <v>151814066</v>
      </c>
      <c r="IQ4" s="28">
        <v>108598601</v>
      </c>
      <c r="IR4" s="28">
        <v>142267716</v>
      </c>
      <c r="IS4" s="28">
        <v>83853620</v>
      </c>
      <c r="IT4" s="28">
        <v>1094271705</v>
      </c>
      <c r="IU4" s="28">
        <v>130560000</v>
      </c>
      <c r="IV4" s="28">
        <v>1395292081</v>
      </c>
      <c r="IW4" s="28">
        <v>201561096</v>
      </c>
      <c r="IX4" s="28">
        <v>62611360</v>
      </c>
      <c r="IY4" s="28">
        <v>51766941</v>
      </c>
      <c r="IZ4" s="28">
        <v>160699919</v>
      </c>
      <c r="JA4" s="28">
        <v>93221244</v>
      </c>
      <c r="JB4" s="28">
        <v>286654998</v>
      </c>
      <c r="JC4" s="28">
        <v>143810544</v>
      </c>
      <c r="JD4" s="28">
        <v>0</v>
      </c>
      <c r="JE4" s="28">
        <v>0</v>
      </c>
      <c r="JF4" s="28">
        <v>11204918</v>
      </c>
      <c r="JG4" s="28">
        <v>367719333</v>
      </c>
      <c r="JH4" s="28">
        <v>33891000</v>
      </c>
      <c r="JI4" s="28">
        <v>8933314</v>
      </c>
      <c r="JJ4" s="34">
        <v>0</v>
      </c>
      <c r="JK4" s="34">
        <v>421568726</v>
      </c>
      <c r="JL4" s="34">
        <v>41522741</v>
      </c>
      <c r="JM4" s="34">
        <v>555009324</v>
      </c>
      <c r="JN4" s="34">
        <v>1182586</v>
      </c>
      <c r="JO4" s="34">
        <v>29875824</v>
      </c>
      <c r="JP4" s="34" t="s">
        <v>149</v>
      </c>
      <c r="JQ4" s="34">
        <v>0</v>
      </c>
      <c r="JR4" s="34" t="s">
        <v>128</v>
      </c>
      <c r="JS4" s="34" t="s">
        <v>149</v>
      </c>
      <c r="JT4" s="34">
        <v>61744196</v>
      </c>
      <c r="JU4" s="34">
        <v>40373555</v>
      </c>
      <c r="JV4" s="34">
        <v>24551353</v>
      </c>
      <c r="JW4" s="34">
        <v>306170096</v>
      </c>
      <c r="JX4" s="34">
        <v>34846936</v>
      </c>
      <c r="JY4" s="34">
        <v>819713240</v>
      </c>
      <c r="JZ4" s="34">
        <v>652166318</v>
      </c>
      <c r="KA4" s="34">
        <v>0</v>
      </c>
      <c r="KB4" s="34">
        <v>180244647</v>
      </c>
      <c r="KC4" s="34">
        <v>183633816</v>
      </c>
      <c r="KD4" s="34">
        <v>8733400</v>
      </c>
      <c r="KE4" s="34">
        <v>287575616</v>
      </c>
      <c r="KF4" s="34">
        <v>5150000</v>
      </c>
      <c r="KG4" s="34" t="s">
        <v>149</v>
      </c>
      <c r="KH4" s="34">
        <v>46017846</v>
      </c>
      <c r="KI4" s="34">
        <v>532340770</v>
      </c>
      <c r="KJ4" s="29"/>
    </row>
    <row r="5" spans="1:296" ht="17.25" customHeight="1">
      <c r="A5" s="103"/>
      <c r="B5" s="24" t="s">
        <v>111</v>
      </c>
      <c r="C5" s="23" t="s">
        <v>203</v>
      </c>
      <c r="D5" s="28">
        <v>2</v>
      </c>
      <c r="E5" s="28">
        <v>2</v>
      </c>
      <c r="F5" s="28">
        <v>2</v>
      </c>
      <c r="G5" s="28">
        <v>2</v>
      </c>
      <c r="H5" s="28" t="s">
        <v>148</v>
      </c>
      <c r="I5" s="28">
        <v>2</v>
      </c>
      <c r="J5" s="28">
        <v>2</v>
      </c>
      <c r="K5" s="28" t="s">
        <v>128</v>
      </c>
      <c r="L5" s="28">
        <v>2</v>
      </c>
      <c r="M5" s="28" t="s">
        <v>110</v>
      </c>
      <c r="N5" s="28" t="s">
        <v>110</v>
      </c>
      <c r="O5" s="28">
        <v>2</v>
      </c>
      <c r="P5" s="28">
        <v>2</v>
      </c>
      <c r="Q5" s="28">
        <v>2</v>
      </c>
      <c r="R5" s="28">
        <v>2</v>
      </c>
      <c r="S5" s="28">
        <v>1</v>
      </c>
      <c r="T5" s="28">
        <v>2</v>
      </c>
      <c r="U5" s="28" t="s">
        <v>110</v>
      </c>
      <c r="V5" s="28" t="s">
        <v>110</v>
      </c>
      <c r="W5" s="28" t="s">
        <v>128</v>
      </c>
      <c r="X5" s="28">
        <v>2</v>
      </c>
      <c r="Y5" s="28">
        <v>2</v>
      </c>
      <c r="Z5" s="28">
        <v>2</v>
      </c>
      <c r="AA5" s="28">
        <v>2</v>
      </c>
      <c r="AB5" s="28">
        <v>2</v>
      </c>
      <c r="AC5" s="28">
        <v>2</v>
      </c>
      <c r="AD5" s="28">
        <v>2</v>
      </c>
      <c r="AE5" s="28">
        <v>2</v>
      </c>
      <c r="AF5" s="28">
        <v>2</v>
      </c>
      <c r="AG5" s="28" t="s">
        <v>110</v>
      </c>
      <c r="AH5" s="28">
        <v>2</v>
      </c>
      <c r="AI5" s="28" t="s">
        <v>148</v>
      </c>
      <c r="AJ5" s="28">
        <v>2</v>
      </c>
      <c r="AK5" s="28">
        <v>2</v>
      </c>
      <c r="AL5" s="28">
        <v>2</v>
      </c>
      <c r="AM5" s="28">
        <v>2</v>
      </c>
      <c r="AN5" s="28" t="s">
        <v>128</v>
      </c>
      <c r="AO5" s="28">
        <v>2</v>
      </c>
      <c r="AP5" s="28">
        <v>2</v>
      </c>
      <c r="AQ5" s="28">
        <v>2</v>
      </c>
      <c r="AR5" s="28" t="s">
        <v>128</v>
      </c>
      <c r="AS5" s="28">
        <v>2</v>
      </c>
      <c r="AT5" s="28">
        <v>2</v>
      </c>
      <c r="AU5" s="28" t="s">
        <v>110</v>
      </c>
      <c r="AV5" s="28">
        <v>2</v>
      </c>
      <c r="AW5" s="28">
        <v>2</v>
      </c>
      <c r="AX5" s="28">
        <v>2</v>
      </c>
      <c r="AY5" s="28" t="s">
        <v>128</v>
      </c>
      <c r="AZ5" s="28">
        <v>2</v>
      </c>
      <c r="BA5" s="28">
        <v>2</v>
      </c>
      <c r="BB5" s="28">
        <v>2</v>
      </c>
      <c r="BC5" s="28">
        <v>2</v>
      </c>
      <c r="BD5" s="28" t="s">
        <v>128</v>
      </c>
      <c r="BE5" s="28" t="s">
        <v>110</v>
      </c>
      <c r="BF5" s="28">
        <v>1</v>
      </c>
      <c r="BG5" s="28" t="s">
        <v>110</v>
      </c>
      <c r="BH5" s="28">
        <v>2</v>
      </c>
      <c r="BI5" s="28">
        <v>2</v>
      </c>
      <c r="BJ5" s="28">
        <v>2</v>
      </c>
      <c r="BK5" s="28">
        <v>2</v>
      </c>
      <c r="BL5" s="28">
        <v>2</v>
      </c>
      <c r="BM5" s="28">
        <v>1</v>
      </c>
      <c r="BN5" s="28">
        <v>2</v>
      </c>
      <c r="BO5" s="28">
        <v>2</v>
      </c>
      <c r="BP5" s="28" t="s">
        <v>110</v>
      </c>
      <c r="BQ5" s="28" t="s">
        <v>110</v>
      </c>
      <c r="BR5" s="28" t="s">
        <v>128</v>
      </c>
      <c r="BS5" s="28">
        <v>1</v>
      </c>
      <c r="BT5" s="28" t="s">
        <v>110</v>
      </c>
      <c r="BU5" s="28"/>
      <c r="BV5" s="28">
        <v>2</v>
      </c>
      <c r="BW5" s="28">
        <v>2</v>
      </c>
      <c r="BX5" s="28">
        <v>2</v>
      </c>
      <c r="BY5" s="28">
        <v>2</v>
      </c>
      <c r="BZ5" s="28">
        <v>2</v>
      </c>
      <c r="CA5" s="28">
        <v>2</v>
      </c>
      <c r="CB5" s="28">
        <v>2</v>
      </c>
      <c r="CC5" s="28">
        <v>1</v>
      </c>
      <c r="CD5" s="28">
        <v>2</v>
      </c>
      <c r="CE5" s="28">
        <v>2</v>
      </c>
      <c r="CF5" s="28" t="s">
        <v>110</v>
      </c>
      <c r="CG5" s="28">
        <v>2</v>
      </c>
      <c r="CH5" s="28">
        <v>2</v>
      </c>
      <c r="CI5" s="28">
        <v>1</v>
      </c>
      <c r="CJ5" s="28" t="s">
        <v>110</v>
      </c>
      <c r="CK5" s="28">
        <v>2</v>
      </c>
      <c r="CL5" s="28">
        <v>2</v>
      </c>
      <c r="CM5" s="28">
        <v>2</v>
      </c>
      <c r="CN5" s="28">
        <v>2</v>
      </c>
      <c r="CO5" s="28">
        <v>2</v>
      </c>
      <c r="CP5" s="28">
        <v>2</v>
      </c>
      <c r="CQ5" s="28">
        <v>2</v>
      </c>
      <c r="CR5" s="28" t="s">
        <v>110</v>
      </c>
      <c r="CS5" s="28">
        <v>2</v>
      </c>
      <c r="CT5" s="28" t="s">
        <v>110</v>
      </c>
      <c r="CU5" s="28">
        <v>2</v>
      </c>
      <c r="CV5" s="28">
        <v>2</v>
      </c>
      <c r="CW5" s="28">
        <v>2</v>
      </c>
      <c r="CX5" s="28">
        <v>1</v>
      </c>
      <c r="CY5" s="28">
        <v>2</v>
      </c>
      <c r="CZ5" s="28" t="s">
        <v>110</v>
      </c>
      <c r="DA5" s="28">
        <v>2</v>
      </c>
      <c r="DB5" s="28" t="s">
        <v>110</v>
      </c>
      <c r="DC5" s="28">
        <v>2</v>
      </c>
      <c r="DD5" s="28">
        <v>2</v>
      </c>
      <c r="DE5" s="28">
        <v>2</v>
      </c>
      <c r="DF5" s="28">
        <v>2</v>
      </c>
      <c r="DG5" s="28">
        <v>2</v>
      </c>
      <c r="DH5" s="28">
        <v>1</v>
      </c>
      <c r="DI5" s="28">
        <v>2</v>
      </c>
      <c r="DJ5" s="28">
        <v>2</v>
      </c>
      <c r="DK5" s="28">
        <v>2</v>
      </c>
      <c r="DL5" s="28">
        <v>2</v>
      </c>
      <c r="DM5" s="28">
        <v>2</v>
      </c>
      <c r="DN5" s="28">
        <v>2</v>
      </c>
      <c r="DO5" s="28">
        <v>2</v>
      </c>
      <c r="DP5" s="28">
        <v>2</v>
      </c>
      <c r="DQ5" s="28">
        <v>2</v>
      </c>
      <c r="DR5" s="28">
        <v>2</v>
      </c>
      <c r="DS5" s="28">
        <v>2</v>
      </c>
      <c r="DT5" s="28">
        <v>2</v>
      </c>
      <c r="DU5" s="28">
        <v>2</v>
      </c>
      <c r="DV5" s="28">
        <v>2</v>
      </c>
      <c r="DW5" s="28">
        <v>2</v>
      </c>
      <c r="DX5" s="28">
        <v>1</v>
      </c>
      <c r="DY5" s="28">
        <v>1</v>
      </c>
      <c r="DZ5" s="28">
        <v>2</v>
      </c>
      <c r="EA5" s="28">
        <v>2</v>
      </c>
      <c r="EB5" s="28">
        <v>2</v>
      </c>
      <c r="EC5" s="28">
        <v>1</v>
      </c>
      <c r="ED5" s="28">
        <v>2</v>
      </c>
      <c r="EE5" s="28">
        <v>2</v>
      </c>
      <c r="EF5" s="28">
        <v>2</v>
      </c>
      <c r="EG5" s="28">
        <v>2</v>
      </c>
      <c r="EH5" s="28">
        <v>2</v>
      </c>
      <c r="EI5" s="28">
        <v>2</v>
      </c>
      <c r="EJ5" s="28">
        <v>2</v>
      </c>
      <c r="EK5" s="28">
        <v>2</v>
      </c>
      <c r="EL5" s="28">
        <v>1</v>
      </c>
      <c r="EM5" s="28">
        <v>2</v>
      </c>
      <c r="EN5" s="28">
        <v>2</v>
      </c>
      <c r="EO5" s="28">
        <v>2</v>
      </c>
      <c r="EP5" s="28">
        <v>2</v>
      </c>
      <c r="EQ5" s="28">
        <v>2</v>
      </c>
      <c r="ER5" s="28">
        <v>2</v>
      </c>
      <c r="ES5" s="28">
        <v>2</v>
      </c>
      <c r="ET5" s="28">
        <v>2</v>
      </c>
      <c r="EU5" s="28">
        <v>2</v>
      </c>
      <c r="EV5" s="28">
        <v>2</v>
      </c>
      <c r="EW5" s="28">
        <v>2</v>
      </c>
      <c r="EX5" s="28">
        <v>2</v>
      </c>
      <c r="EY5" s="28">
        <v>2</v>
      </c>
      <c r="EZ5" s="28">
        <v>2</v>
      </c>
      <c r="FA5" s="28">
        <v>2</v>
      </c>
      <c r="FB5" s="28"/>
      <c r="FC5" s="28">
        <v>2</v>
      </c>
      <c r="FD5" s="28">
        <v>2</v>
      </c>
      <c r="FE5" s="28">
        <v>2</v>
      </c>
      <c r="FF5" s="28">
        <v>2</v>
      </c>
      <c r="FG5" s="28">
        <v>2</v>
      </c>
      <c r="FH5" s="28" t="s">
        <v>110</v>
      </c>
      <c r="FI5" s="28">
        <v>2</v>
      </c>
      <c r="FJ5" s="28" t="s">
        <v>110</v>
      </c>
      <c r="FK5" s="28">
        <v>2</v>
      </c>
      <c r="FL5" s="28">
        <v>2</v>
      </c>
      <c r="FM5" s="28" t="s">
        <v>149</v>
      </c>
      <c r="FN5" s="28">
        <v>2</v>
      </c>
      <c r="FO5" s="28">
        <v>2</v>
      </c>
      <c r="FP5" s="28" t="s">
        <v>128</v>
      </c>
      <c r="FQ5" s="28">
        <v>2</v>
      </c>
      <c r="FR5" s="28">
        <v>2</v>
      </c>
      <c r="FS5" s="28">
        <v>2</v>
      </c>
      <c r="FT5" s="28"/>
      <c r="FU5" s="28">
        <v>1</v>
      </c>
      <c r="FV5" s="28">
        <v>1</v>
      </c>
      <c r="FW5" s="28" t="s">
        <v>110</v>
      </c>
      <c r="FX5" s="28">
        <v>2</v>
      </c>
      <c r="FY5" s="28">
        <v>2</v>
      </c>
      <c r="FZ5" s="28" t="s">
        <v>110</v>
      </c>
      <c r="GA5" s="28" t="s">
        <v>128</v>
      </c>
      <c r="GB5" s="28">
        <v>2</v>
      </c>
      <c r="GC5" s="28">
        <v>2</v>
      </c>
      <c r="GD5" s="28">
        <v>2</v>
      </c>
      <c r="GE5" s="28" t="s">
        <v>110</v>
      </c>
      <c r="GF5" s="28" t="s">
        <v>128</v>
      </c>
      <c r="GG5" s="28">
        <v>2</v>
      </c>
      <c r="GH5" s="28">
        <v>1</v>
      </c>
      <c r="GI5" s="28" t="s">
        <v>128</v>
      </c>
      <c r="GJ5" s="28">
        <v>2</v>
      </c>
      <c r="GK5" s="28" t="s">
        <v>110</v>
      </c>
      <c r="GL5" s="28">
        <v>2</v>
      </c>
      <c r="GM5" s="28" t="s">
        <v>110</v>
      </c>
      <c r="GN5" s="28">
        <v>2</v>
      </c>
      <c r="GO5" s="28">
        <v>2</v>
      </c>
      <c r="GP5" s="28" t="s">
        <v>110</v>
      </c>
      <c r="GQ5" s="28">
        <v>2</v>
      </c>
      <c r="GR5" s="28">
        <v>2</v>
      </c>
      <c r="GS5" s="28">
        <v>2</v>
      </c>
      <c r="GT5" s="28">
        <v>2</v>
      </c>
      <c r="GU5" s="28">
        <v>2</v>
      </c>
      <c r="GV5" s="28">
        <v>2</v>
      </c>
      <c r="GW5" s="28">
        <v>2</v>
      </c>
      <c r="GX5" s="28">
        <v>2</v>
      </c>
      <c r="GY5" s="28">
        <v>2</v>
      </c>
      <c r="GZ5" s="28">
        <v>1</v>
      </c>
      <c r="HA5" s="28">
        <v>2</v>
      </c>
      <c r="HB5" s="28" t="s">
        <v>110</v>
      </c>
      <c r="HC5" s="28">
        <v>2</v>
      </c>
      <c r="HD5" s="28">
        <v>2</v>
      </c>
      <c r="HE5" s="28">
        <v>2</v>
      </c>
      <c r="HF5" s="28" t="s">
        <v>110</v>
      </c>
      <c r="HG5" s="28">
        <v>2</v>
      </c>
      <c r="HH5" s="28">
        <v>2</v>
      </c>
      <c r="HI5" s="28" t="s">
        <v>110</v>
      </c>
      <c r="HJ5" s="28">
        <v>2</v>
      </c>
      <c r="HK5" s="28" t="s">
        <v>110</v>
      </c>
      <c r="HL5" s="28">
        <v>2</v>
      </c>
      <c r="HM5" s="28">
        <v>2</v>
      </c>
      <c r="HN5" s="28">
        <v>2</v>
      </c>
      <c r="HO5" s="28">
        <v>2</v>
      </c>
      <c r="HP5" s="28">
        <v>2</v>
      </c>
      <c r="HQ5" s="28">
        <v>2</v>
      </c>
      <c r="HR5" s="28">
        <v>2</v>
      </c>
      <c r="HS5" s="28">
        <v>2</v>
      </c>
      <c r="HT5" s="28">
        <v>2</v>
      </c>
      <c r="HU5" s="28">
        <v>2</v>
      </c>
      <c r="HV5" s="28">
        <v>2</v>
      </c>
      <c r="HW5" s="28">
        <v>2</v>
      </c>
      <c r="HX5" s="28" t="s">
        <v>110</v>
      </c>
      <c r="HY5" s="28">
        <v>2</v>
      </c>
      <c r="HZ5" s="28" t="s">
        <v>110</v>
      </c>
      <c r="IA5" s="28">
        <v>2</v>
      </c>
      <c r="IB5" s="28">
        <v>2</v>
      </c>
      <c r="IC5" s="28">
        <v>2</v>
      </c>
      <c r="ID5" s="28">
        <v>2</v>
      </c>
      <c r="IE5" s="28">
        <v>2</v>
      </c>
      <c r="IF5" s="28" t="s">
        <v>110</v>
      </c>
      <c r="IG5" s="28">
        <v>1</v>
      </c>
      <c r="IH5" s="28">
        <v>1</v>
      </c>
      <c r="II5" s="28">
        <v>1</v>
      </c>
      <c r="IJ5" s="28">
        <v>2</v>
      </c>
      <c r="IK5" s="28">
        <v>2</v>
      </c>
      <c r="IL5" s="28">
        <v>2</v>
      </c>
      <c r="IM5" s="28">
        <v>2</v>
      </c>
      <c r="IN5" s="28">
        <v>2</v>
      </c>
      <c r="IO5" s="28">
        <v>2</v>
      </c>
      <c r="IP5" s="28">
        <v>2</v>
      </c>
      <c r="IQ5" s="28">
        <v>2</v>
      </c>
      <c r="IR5" s="28">
        <v>2</v>
      </c>
      <c r="IS5" s="28">
        <v>2</v>
      </c>
      <c r="IT5" s="28">
        <v>1</v>
      </c>
      <c r="IU5" s="28">
        <v>2</v>
      </c>
      <c r="IV5" s="28">
        <v>2</v>
      </c>
      <c r="IW5" s="28">
        <v>2</v>
      </c>
      <c r="IX5" s="28">
        <v>2</v>
      </c>
      <c r="IY5" s="28">
        <v>2</v>
      </c>
      <c r="IZ5" s="28">
        <v>2</v>
      </c>
      <c r="JA5" s="28">
        <v>2</v>
      </c>
      <c r="JB5" s="28">
        <v>2</v>
      </c>
      <c r="JC5" s="28">
        <v>2</v>
      </c>
      <c r="JD5" s="28">
        <v>2</v>
      </c>
      <c r="JE5" s="28">
        <v>2</v>
      </c>
      <c r="JF5" s="28">
        <v>2</v>
      </c>
      <c r="JG5" s="28">
        <v>2</v>
      </c>
      <c r="JH5" s="28">
        <v>2</v>
      </c>
      <c r="JI5" s="28">
        <v>2</v>
      </c>
      <c r="JJ5" s="34">
        <v>2</v>
      </c>
      <c r="JK5" s="34">
        <v>2</v>
      </c>
      <c r="JL5" s="34">
        <v>2</v>
      </c>
      <c r="JM5" s="34">
        <v>2</v>
      </c>
      <c r="JN5" s="34">
        <v>2</v>
      </c>
      <c r="JO5" s="34">
        <v>2</v>
      </c>
      <c r="JP5" s="34"/>
      <c r="JQ5" s="34"/>
      <c r="JR5" s="34" t="s">
        <v>128</v>
      </c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</row>
    <row r="6" spans="1:296" ht="17.25" customHeight="1">
      <c r="A6" s="103"/>
      <c r="B6" s="24" t="s">
        <v>113</v>
      </c>
      <c r="C6" s="21" t="s">
        <v>215</v>
      </c>
      <c r="D6" s="28"/>
      <c r="E6" s="28"/>
      <c r="F6" s="28"/>
      <c r="G6" s="28"/>
      <c r="H6" s="28" t="s">
        <v>148</v>
      </c>
      <c r="I6" s="28"/>
      <c r="J6" s="28"/>
      <c r="K6" s="28" t="s">
        <v>128</v>
      </c>
      <c r="L6" s="28"/>
      <c r="M6" s="28" t="s">
        <v>110</v>
      </c>
      <c r="N6" s="28" t="s">
        <v>110</v>
      </c>
      <c r="O6" s="28"/>
      <c r="P6" s="28"/>
      <c r="Q6" s="28"/>
      <c r="R6" s="28"/>
      <c r="S6" s="28"/>
      <c r="T6" s="28"/>
      <c r="U6" s="28" t="s">
        <v>110</v>
      </c>
      <c r="V6" s="28" t="s">
        <v>110</v>
      </c>
      <c r="W6" s="28" t="s">
        <v>128</v>
      </c>
      <c r="X6" s="28"/>
      <c r="Y6" s="28"/>
      <c r="Z6" s="28"/>
      <c r="AA6" s="28"/>
      <c r="AB6" s="28"/>
      <c r="AC6" s="28"/>
      <c r="AD6" s="28"/>
      <c r="AE6" s="28"/>
      <c r="AF6" s="28"/>
      <c r="AG6" s="28" t="s">
        <v>110</v>
      </c>
      <c r="AH6" s="28"/>
      <c r="AI6" s="28" t="s">
        <v>148</v>
      </c>
      <c r="AJ6" s="28"/>
      <c r="AK6" s="28"/>
      <c r="AL6" s="28"/>
      <c r="AM6" s="28"/>
      <c r="AN6" s="28" t="s">
        <v>128</v>
      </c>
      <c r="AO6" s="28"/>
      <c r="AP6" s="28"/>
      <c r="AQ6" s="28"/>
      <c r="AR6" s="28" t="s">
        <v>128</v>
      </c>
      <c r="AS6" s="28"/>
      <c r="AT6" s="28"/>
      <c r="AU6" s="28" t="s">
        <v>110</v>
      </c>
      <c r="AV6" s="28"/>
      <c r="AW6" s="28"/>
      <c r="AX6" s="28"/>
      <c r="AY6" s="28" t="s">
        <v>128</v>
      </c>
      <c r="AZ6" s="28"/>
      <c r="BA6" s="28"/>
      <c r="BB6" s="28"/>
      <c r="BC6" s="28"/>
      <c r="BD6" s="28" t="s">
        <v>128</v>
      </c>
      <c r="BE6" s="28" t="s">
        <v>110</v>
      </c>
      <c r="BF6" s="28"/>
      <c r="BG6" s="28" t="s">
        <v>110</v>
      </c>
      <c r="BH6" s="28"/>
      <c r="BI6" s="28"/>
      <c r="BJ6" s="28"/>
      <c r="BK6" s="28"/>
      <c r="BL6" s="28"/>
      <c r="BM6" s="28"/>
      <c r="BN6" s="28"/>
      <c r="BO6" s="28"/>
      <c r="BP6" s="28" t="s">
        <v>110</v>
      </c>
      <c r="BQ6" s="28" t="s">
        <v>110</v>
      </c>
      <c r="BR6" s="28" t="s">
        <v>128</v>
      </c>
      <c r="BS6" s="28"/>
      <c r="BT6" s="28" t="s">
        <v>110</v>
      </c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 t="s">
        <v>110</v>
      </c>
      <c r="CG6" s="28"/>
      <c r="CH6" s="28"/>
      <c r="CI6" s="28"/>
      <c r="CJ6" s="28" t="s">
        <v>110</v>
      </c>
      <c r="CK6" s="28"/>
      <c r="CL6" s="28"/>
      <c r="CM6" s="28"/>
      <c r="CN6" s="28"/>
      <c r="CO6" s="28"/>
      <c r="CP6" s="28"/>
      <c r="CQ6" s="28"/>
      <c r="CR6" s="28" t="s">
        <v>110</v>
      </c>
      <c r="CS6" s="28"/>
      <c r="CT6" s="28" t="s">
        <v>110</v>
      </c>
      <c r="CU6" s="28"/>
      <c r="CV6" s="28"/>
      <c r="CW6" s="28"/>
      <c r="CX6" s="28"/>
      <c r="CY6" s="28"/>
      <c r="CZ6" s="28" t="s">
        <v>110</v>
      </c>
      <c r="DA6" s="28"/>
      <c r="DB6" s="28" t="s">
        <v>110</v>
      </c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 t="s">
        <v>110</v>
      </c>
      <c r="FI6" s="28"/>
      <c r="FJ6" s="28" t="s">
        <v>110</v>
      </c>
      <c r="FK6" s="28"/>
      <c r="FL6" s="28"/>
      <c r="FM6" s="28" t="s">
        <v>149</v>
      </c>
      <c r="FN6" s="28"/>
      <c r="FO6" s="28"/>
      <c r="FP6" s="28" t="s">
        <v>128</v>
      </c>
      <c r="FQ6" s="28"/>
      <c r="FR6" s="28"/>
      <c r="FS6" s="28"/>
      <c r="FT6" s="28"/>
      <c r="FU6" s="28"/>
      <c r="FV6" s="28"/>
      <c r="FW6" s="28" t="s">
        <v>110</v>
      </c>
      <c r="FX6" s="28"/>
      <c r="FY6" s="28"/>
      <c r="FZ6" s="28" t="s">
        <v>110</v>
      </c>
      <c r="GA6" s="28" t="s">
        <v>128</v>
      </c>
      <c r="GB6" s="28"/>
      <c r="GC6" s="28"/>
      <c r="GD6" s="28"/>
      <c r="GE6" s="28" t="s">
        <v>110</v>
      </c>
      <c r="GF6" s="28" t="s">
        <v>128</v>
      </c>
      <c r="GG6" s="28"/>
      <c r="GH6" s="28"/>
      <c r="GI6" s="28" t="s">
        <v>128</v>
      </c>
      <c r="GJ6" s="28"/>
      <c r="GK6" s="28" t="s">
        <v>110</v>
      </c>
      <c r="GL6" s="28"/>
      <c r="GM6" s="28" t="s">
        <v>110</v>
      </c>
      <c r="GN6" s="28"/>
      <c r="GO6" s="28"/>
      <c r="GP6" s="28" t="s">
        <v>110</v>
      </c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 t="s">
        <v>110</v>
      </c>
      <c r="HC6" s="28"/>
      <c r="HD6" s="28"/>
      <c r="HE6" s="28"/>
      <c r="HF6" s="28" t="s">
        <v>110</v>
      </c>
      <c r="HG6" s="28"/>
      <c r="HH6" s="28"/>
      <c r="HI6" s="28" t="s">
        <v>110</v>
      </c>
      <c r="HJ6" s="28"/>
      <c r="HK6" s="28" t="s">
        <v>110</v>
      </c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 t="s">
        <v>110</v>
      </c>
      <c r="HY6" s="28"/>
      <c r="HZ6" s="28" t="s">
        <v>110</v>
      </c>
      <c r="IA6" s="28"/>
      <c r="IB6" s="28"/>
      <c r="IC6" s="28"/>
      <c r="ID6" s="28"/>
      <c r="IE6" s="28"/>
      <c r="IF6" s="28" t="s">
        <v>110</v>
      </c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34"/>
      <c r="JK6" s="34"/>
      <c r="JL6" s="34"/>
      <c r="JM6" s="34"/>
      <c r="JN6" s="34"/>
      <c r="JO6" s="34"/>
      <c r="JP6" s="34"/>
      <c r="JQ6" s="34"/>
      <c r="JR6" s="34" t="s">
        <v>128</v>
      </c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</row>
    <row r="7" spans="1:296" ht="17.25" customHeight="1">
      <c r="A7" s="103"/>
      <c r="B7" s="24" t="s">
        <v>116</v>
      </c>
      <c r="C7" s="21" t="s">
        <v>216</v>
      </c>
      <c r="D7" s="28"/>
      <c r="E7" s="28"/>
      <c r="F7" s="28"/>
      <c r="G7" s="28"/>
      <c r="H7" s="28" t="s">
        <v>148</v>
      </c>
      <c r="I7" s="28"/>
      <c r="J7" s="28"/>
      <c r="K7" s="28" t="s">
        <v>128</v>
      </c>
      <c r="L7" s="28"/>
      <c r="M7" s="28" t="s">
        <v>110</v>
      </c>
      <c r="N7" s="28" t="s">
        <v>110</v>
      </c>
      <c r="O7" s="28"/>
      <c r="P7" s="28"/>
      <c r="Q7" s="28"/>
      <c r="R7" s="28"/>
      <c r="S7" s="28"/>
      <c r="T7" s="28"/>
      <c r="U7" s="28" t="s">
        <v>110</v>
      </c>
      <c r="V7" s="28" t="s">
        <v>110</v>
      </c>
      <c r="W7" s="28" t="s">
        <v>128</v>
      </c>
      <c r="X7" s="28"/>
      <c r="Y7" s="28"/>
      <c r="Z7" s="28"/>
      <c r="AA7" s="28"/>
      <c r="AB7" s="28"/>
      <c r="AC7" s="28"/>
      <c r="AD7" s="28"/>
      <c r="AE7" s="28"/>
      <c r="AF7" s="28"/>
      <c r="AG7" s="28" t="s">
        <v>110</v>
      </c>
      <c r="AH7" s="28"/>
      <c r="AI7" s="28" t="s">
        <v>148</v>
      </c>
      <c r="AJ7" s="28"/>
      <c r="AK7" s="28"/>
      <c r="AL7" s="28"/>
      <c r="AM7" s="28"/>
      <c r="AN7" s="28" t="s">
        <v>128</v>
      </c>
      <c r="AO7" s="28"/>
      <c r="AP7" s="28"/>
      <c r="AQ7" s="28"/>
      <c r="AR7" s="28" t="s">
        <v>128</v>
      </c>
      <c r="AS7" s="28"/>
      <c r="AT7" s="28"/>
      <c r="AU7" s="28" t="s">
        <v>110</v>
      </c>
      <c r="AV7" s="28"/>
      <c r="AW7" s="28"/>
      <c r="AX7" s="28"/>
      <c r="AY7" s="28" t="s">
        <v>128</v>
      </c>
      <c r="AZ7" s="28"/>
      <c r="BA7" s="28"/>
      <c r="BB7" s="28"/>
      <c r="BC7" s="28"/>
      <c r="BD7" s="28" t="s">
        <v>128</v>
      </c>
      <c r="BE7" s="28" t="s">
        <v>110</v>
      </c>
      <c r="BF7" s="28"/>
      <c r="BG7" s="28" t="s">
        <v>110</v>
      </c>
      <c r="BH7" s="28"/>
      <c r="BI7" s="28"/>
      <c r="BJ7" s="28"/>
      <c r="BK7" s="28"/>
      <c r="BL7" s="28"/>
      <c r="BM7" s="28"/>
      <c r="BN7" s="28"/>
      <c r="BO7" s="28"/>
      <c r="BP7" s="28" t="s">
        <v>110</v>
      </c>
      <c r="BQ7" s="28" t="s">
        <v>110</v>
      </c>
      <c r="BR7" s="28" t="s">
        <v>128</v>
      </c>
      <c r="BS7" s="28"/>
      <c r="BT7" s="28" t="s">
        <v>110</v>
      </c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 t="s">
        <v>110</v>
      </c>
      <c r="CG7" s="28"/>
      <c r="CH7" s="28"/>
      <c r="CI7" s="28"/>
      <c r="CJ7" s="28" t="s">
        <v>110</v>
      </c>
      <c r="CK7" s="28"/>
      <c r="CL7" s="28"/>
      <c r="CM7" s="28"/>
      <c r="CN7" s="28"/>
      <c r="CO7" s="28"/>
      <c r="CP7" s="28"/>
      <c r="CQ7" s="28"/>
      <c r="CR7" s="28" t="s">
        <v>110</v>
      </c>
      <c r="CS7" s="28"/>
      <c r="CT7" s="28" t="s">
        <v>110</v>
      </c>
      <c r="CU7" s="28"/>
      <c r="CV7" s="28"/>
      <c r="CW7" s="28"/>
      <c r="CX7" s="28"/>
      <c r="CY7" s="28"/>
      <c r="CZ7" s="28" t="s">
        <v>110</v>
      </c>
      <c r="DA7" s="28"/>
      <c r="DB7" s="28" t="s">
        <v>110</v>
      </c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 t="s">
        <v>110</v>
      </c>
      <c r="FI7" s="28"/>
      <c r="FJ7" s="28" t="s">
        <v>110</v>
      </c>
      <c r="FK7" s="28"/>
      <c r="FL7" s="28"/>
      <c r="FM7" s="28" t="s">
        <v>149</v>
      </c>
      <c r="FN7" s="28"/>
      <c r="FO7" s="28"/>
      <c r="FP7" s="28" t="s">
        <v>128</v>
      </c>
      <c r="FQ7" s="28"/>
      <c r="FR7" s="28"/>
      <c r="FS7" s="28"/>
      <c r="FT7" s="28"/>
      <c r="FU7" s="28"/>
      <c r="FV7" s="28"/>
      <c r="FW7" s="28" t="s">
        <v>110</v>
      </c>
      <c r="FX7" s="28"/>
      <c r="FY7" s="28"/>
      <c r="FZ7" s="28" t="s">
        <v>110</v>
      </c>
      <c r="GA7" s="28" t="s">
        <v>128</v>
      </c>
      <c r="GB7" s="28"/>
      <c r="GC7" s="28"/>
      <c r="GD7" s="28"/>
      <c r="GE7" s="28" t="s">
        <v>110</v>
      </c>
      <c r="GF7" s="28" t="s">
        <v>128</v>
      </c>
      <c r="GG7" s="28"/>
      <c r="GH7" s="28"/>
      <c r="GI7" s="28" t="s">
        <v>128</v>
      </c>
      <c r="GJ7" s="28"/>
      <c r="GK7" s="28" t="s">
        <v>110</v>
      </c>
      <c r="GL7" s="28"/>
      <c r="GM7" s="28" t="s">
        <v>110</v>
      </c>
      <c r="GN7" s="28"/>
      <c r="GO7" s="28"/>
      <c r="GP7" s="28" t="s">
        <v>110</v>
      </c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 t="s">
        <v>110</v>
      </c>
      <c r="HC7" s="28"/>
      <c r="HD7" s="28"/>
      <c r="HE7" s="28"/>
      <c r="HF7" s="28" t="s">
        <v>110</v>
      </c>
      <c r="HG7" s="28"/>
      <c r="HH7" s="28"/>
      <c r="HI7" s="28" t="s">
        <v>110</v>
      </c>
      <c r="HJ7" s="28"/>
      <c r="HK7" s="28" t="s">
        <v>110</v>
      </c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 t="s">
        <v>110</v>
      </c>
      <c r="HY7" s="28"/>
      <c r="HZ7" s="28" t="s">
        <v>110</v>
      </c>
      <c r="IA7" s="28"/>
      <c r="IB7" s="28"/>
      <c r="IC7" s="28"/>
      <c r="ID7" s="28"/>
      <c r="IE7" s="28"/>
      <c r="IF7" s="28" t="s">
        <v>110</v>
      </c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34"/>
      <c r="JK7" s="34"/>
      <c r="JL7" s="34"/>
      <c r="JM7" s="34"/>
      <c r="JN7" s="34"/>
      <c r="JO7" s="34"/>
      <c r="JP7" s="34"/>
      <c r="JQ7" s="34"/>
      <c r="JR7" s="34" t="s">
        <v>128</v>
      </c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</row>
    <row r="8" spans="1:296" ht="17.25" customHeight="1">
      <c r="A8" s="103"/>
      <c r="B8" s="24" t="s">
        <v>72</v>
      </c>
      <c r="C8" s="19" t="s">
        <v>123</v>
      </c>
      <c r="D8" s="28">
        <v>29055150</v>
      </c>
      <c r="E8" s="28">
        <v>0</v>
      </c>
      <c r="F8" s="28">
        <v>18556834</v>
      </c>
      <c r="G8" s="28">
        <v>53100000</v>
      </c>
      <c r="H8" s="28" t="s">
        <v>148</v>
      </c>
      <c r="I8" s="28">
        <v>0</v>
      </c>
      <c r="J8" s="28">
        <v>292751085</v>
      </c>
      <c r="K8" s="28" t="s">
        <v>128</v>
      </c>
      <c r="L8" s="28">
        <v>0</v>
      </c>
      <c r="M8" s="28" t="s">
        <v>110</v>
      </c>
      <c r="N8" s="28" t="s">
        <v>110</v>
      </c>
      <c r="O8" s="28">
        <v>155483940</v>
      </c>
      <c r="P8" s="28">
        <v>24779135</v>
      </c>
      <c r="Q8" s="28">
        <v>36469689</v>
      </c>
      <c r="R8" s="28">
        <v>782170</v>
      </c>
      <c r="S8" s="28">
        <v>21152281</v>
      </c>
      <c r="T8" s="28">
        <v>118482400</v>
      </c>
      <c r="U8" s="28" t="s">
        <v>110</v>
      </c>
      <c r="V8" s="28" t="s">
        <v>110</v>
      </c>
      <c r="W8" s="28" t="s">
        <v>128</v>
      </c>
      <c r="X8" s="28">
        <v>0</v>
      </c>
      <c r="Y8" s="28">
        <v>0</v>
      </c>
      <c r="Z8" s="28">
        <v>0</v>
      </c>
      <c r="AA8" s="28">
        <v>3736012</v>
      </c>
      <c r="AB8" s="28">
        <v>0</v>
      </c>
      <c r="AC8" s="28">
        <v>1190000</v>
      </c>
      <c r="AD8" s="28">
        <v>0</v>
      </c>
      <c r="AE8" s="28">
        <v>7115000</v>
      </c>
      <c r="AF8" s="28">
        <v>0</v>
      </c>
      <c r="AG8" s="28" t="s">
        <v>110</v>
      </c>
      <c r="AH8" s="28" t="s">
        <v>149</v>
      </c>
      <c r="AI8" s="28" t="s">
        <v>148</v>
      </c>
      <c r="AJ8" s="28">
        <v>0</v>
      </c>
      <c r="AK8" s="28">
        <v>0</v>
      </c>
      <c r="AL8" s="28">
        <v>0</v>
      </c>
      <c r="AM8" s="28">
        <v>0</v>
      </c>
      <c r="AN8" s="28" t="s">
        <v>128</v>
      </c>
      <c r="AO8" s="28">
        <v>27467515</v>
      </c>
      <c r="AP8" s="28" t="s">
        <v>149</v>
      </c>
      <c r="AQ8" s="28">
        <v>0</v>
      </c>
      <c r="AR8" s="28" t="s">
        <v>128</v>
      </c>
      <c r="AS8" s="28">
        <v>0</v>
      </c>
      <c r="AT8" s="28">
        <v>0</v>
      </c>
      <c r="AU8" s="28" t="s">
        <v>110</v>
      </c>
      <c r="AV8" s="28">
        <v>211350619</v>
      </c>
      <c r="AW8" s="28">
        <v>0</v>
      </c>
      <c r="AX8" s="28">
        <v>37690000</v>
      </c>
      <c r="AY8" s="28" t="s">
        <v>128</v>
      </c>
      <c r="AZ8" s="28">
        <v>0</v>
      </c>
      <c r="BA8" s="28">
        <v>0</v>
      </c>
      <c r="BB8" s="28" t="s">
        <v>148</v>
      </c>
      <c r="BC8" s="28">
        <v>68152152</v>
      </c>
      <c r="BD8" s="28" t="s">
        <v>128</v>
      </c>
      <c r="BE8" s="28" t="s">
        <v>110</v>
      </c>
      <c r="BF8" s="28">
        <v>0</v>
      </c>
      <c r="BG8" s="28" t="s">
        <v>110</v>
      </c>
      <c r="BH8" s="28">
        <v>0</v>
      </c>
      <c r="BI8" s="28">
        <v>8782262</v>
      </c>
      <c r="BJ8" s="28">
        <v>14294345</v>
      </c>
      <c r="BK8" s="28">
        <v>0</v>
      </c>
      <c r="BL8" s="28">
        <v>0</v>
      </c>
      <c r="BM8" s="28">
        <v>0</v>
      </c>
      <c r="BN8" s="28">
        <v>0</v>
      </c>
      <c r="BO8" s="28" t="s">
        <v>149</v>
      </c>
      <c r="BP8" s="28" t="s">
        <v>110</v>
      </c>
      <c r="BQ8" s="28" t="s">
        <v>110</v>
      </c>
      <c r="BR8" s="28" t="s">
        <v>128</v>
      </c>
      <c r="BS8" s="28"/>
      <c r="BT8" s="28" t="s">
        <v>110</v>
      </c>
      <c r="BU8" s="28">
        <v>0</v>
      </c>
      <c r="BV8" s="28" t="s">
        <v>149</v>
      </c>
      <c r="BW8" s="28">
        <v>28609021</v>
      </c>
      <c r="BX8" s="28">
        <v>2642970</v>
      </c>
      <c r="BY8" s="28">
        <v>56426075</v>
      </c>
      <c r="BZ8" s="28">
        <v>157975000</v>
      </c>
      <c r="CA8" s="28">
        <v>159175538</v>
      </c>
      <c r="CB8" s="28">
        <v>3125000</v>
      </c>
      <c r="CC8" s="28">
        <v>0</v>
      </c>
      <c r="CD8" s="28">
        <v>0</v>
      </c>
      <c r="CE8" s="28">
        <v>0</v>
      </c>
      <c r="CF8" s="28" t="s">
        <v>110</v>
      </c>
      <c r="CG8" s="28" t="s">
        <v>149</v>
      </c>
      <c r="CH8" s="28">
        <v>0</v>
      </c>
      <c r="CI8" s="28">
        <v>23429228</v>
      </c>
      <c r="CJ8" s="28" t="s">
        <v>110</v>
      </c>
      <c r="CK8" s="28">
        <v>0</v>
      </c>
      <c r="CL8" s="28">
        <v>0</v>
      </c>
      <c r="CM8" s="28">
        <v>42797010</v>
      </c>
      <c r="CN8" s="28">
        <v>0</v>
      </c>
      <c r="CO8" s="28">
        <v>23793164</v>
      </c>
      <c r="CP8" s="28">
        <v>57579552</v>
      </c>
      <c r="CQ8" s="28" t="s">
        <v>149</v>
      </c>
      <c r="CR8" s="28" t="s">
        <v>110</v>
      </c>
      <c r="CS8" s="28">
        <v>26871046</v>
      </c>
      <c r="CT8" s="28" t="s">
        <v>110</v>
      </c>
      <c r="CU8" s="28">
        <v>1027481614</v>
      </c>
      <c r="CV8" s="28">
        <v>102171737</v>
      </c>
      <c r="CW8" s="28">
        <v>0</v>
      </c>
      <c r="CX8" s="28">
        <v>198171110</v>
      </c>
      <c r="CY8" s="28">
        <v>0</v>
      </c>
      <c r="CZ8" s="28" t="s">
        <v>110</v>
      </c>
      <c r="DA8" s="28">
        <v>1431931196</v>
      </c>
      <c r="DB8" s="28" t="s">
        <v>110</v>
      </c>
      <c r="DC8" s="28" t="s">
        <v>149</v>
      </c>
      <c r="DD8" s="28" t="s">
        <v>149</v>
      </c>
      <c r="DE8" s="28">
        <v>0</v>
      </c>
      <c r="DF8" s="28">
        <v>546164712</v>
      </c>
      <c r="DG8" s="28">
        <v>15714220</v>
      </c>
      <c r="DH8" s="28">
        <v>101175545</v>
      </c>
      <c r="DI8" s="28">
        <v>339118477</v>
      </c>
      <c r="DJ8" s="28">
        <v>16214800</v>
      </c>
      <c r="DK8" s="28">
        <v>8335000</v>
      </c>
      <c r="DL8" s="28">
        <v>0</v>
      </c>
      <c r="DM8" s="28">
        <v>0</v>
      </c>
      <c r="DN8" s="28">
        <v>2599200</v>
      </c>
      <c r="DO8" s="28">
        <v>31567287</v>
      </c>
      <c r="DP8" s="28">
        <v>15600000</v>
      </c>
      <c r="DQ8" s="28">
        <v>0</v>
      </c>
      <c r="DR8" s="28">
        <v>0</v>
      </c>
      <c r="DS8" s="28">
        <v>77232604</v>
      </c>
      <c r="DT8" s="28">
        <v>0</v>
      </c>
      <c r="DU8" s="28">
        <v>0</v>
      </c>
      <c r="DV8" s="28">
        <v>0</v>
      </c>
      <c r="DW8" s="28">
        <v>2804892437</v>
      </c>
      <c r="DX8" s="28">
        <v>1047851</v>
      </c>
      <c r="DY8" s="28">
        <v>174738389</v>
      </c>
      <c r="DZ8" s="28">
        <v>3030240</v>
      </c>
      <c r="EA8" s="28">
        <v>7328350</v>
      </c>
      <c r="EB8" s="28">
        <v>15364932</v>
      </c>
      <c r="EC8" s="28">
        <v>261445621</v>
      </c>
      <c r="ED8" s="28">
        <v>30845260</v>
      </c>
      <c r="EE8" s="28">
        <v>197620607</v>
      </c>
      <c r="EF8" s="28">
        <v>0</v>
      </c>
      <c r="EG8" s="28">
        <v>387192634</v>
      </c>
      <c r="EH8" s="28" t="s">
        <v>149</v>
      </c>
      <c r="EI8" s="28">
        <v>9167143</v>
      </c>
      <c r="EJ8" s="28">
        <v>0</v>
      </c>
      <c r="EK8" s="28">
        <v>32109752</v>
      </c>
      <c r="EL8" s="28">
        <v>20048000</v>
      </c>
      <c r="EM8" s="28">
        <v>0</v>
      </c>
      <c r="EN8" s="28">
        <v>1418196</v>
      </c>
      <c r="EO8" s="28">
        <v>0</v>
      </c>
      <c r="EP8" s="28">
        <v>0</v>
      </c>
      <c r="EQ8" s="28">
        <v>0</v>
      </c>
      <c r="ER8" s="28">
        <v>0</v>
      </c>
      <c r="ES8" s="28">
        <v>58102860</v>
      </c>
      <c r="ET8" s="28">
        <v>0</v>
      </c>
      <c r="EU8" s="28">
        <v>7198000</v>
      </c>
      <c r="EV8" s="28">
        <v>0</v>
      </c>
      <c r="EW8" s="28">
        <v>3211027</v>
      </c>
      <c r="EX8" s="28">
        <v>2765175</v>
      </c>
      <c r="EY8" s="28">
        <v>0</v>
      </c>
      <c r="EZ8" s="28">
        <v>0</v>
      </c>
      <c r="FA8" s="28">
        <v>59671660</v>
      </c>
      <c r="FB8" s="28" t="s">
        <v>149</v>
      </c>
      <c r="FC8" s="28">
        <v>0</v>
      </c>
      <c r="FD8" s="28">
        <v>0</v>
      </c>
      <c r="FE8" s="28">
        <v>0</v>
      </c>
      <c r="FF8" s="28">
        <v>386712024</v>
      </c>
      <c r="FG8" s="28">
        <v>1470000</v>
      </c>
      <c r="FH8" s="28" t="s">
        <v>110</v>
      </c>
      <c r="FI8" s="28">
        <v>1276132400</v>
      </c>
      <c r="FJ8" s="28" t="s">
        <v>110</v>
      </c>
      <c r="FK8" s="28">
        <v>5797976</v>
      </c>
      <c r="FL8" s="28">
        <v>0</v>
      </c>
      <c r="FM8" s="28" t="s">
        <v>149</v>
      </c>
      <c r="FN8" s="28">
        <v>24598990</v>
      </c>
      <c r="FO8" s="28">
        <v>0</v>
      </c>
      <c r="FP8" s="28" t="s">
        <v>128</v>
      </c>
      <c r="FQ8" s="28" t="s">
        <v>149</v>
      </c>
      <c r="FR8" s="28" t="s">
        <v>149</v>
      </c>
      <c r="FS8" s="28">
        <v>0</v>
      </c>
      <c r="FT8" s="28">
        <v>4688400</v>
      </c>
      <c r="FU8" s="28">
        <v>0</v>
      </c>
      <c r="FV8" s="28">
        <v>6100000</v>
      </c>
      <c r="FW8" s="28" t="s">
        <v>110</v>
      </c>
      <c r="FX8" s="28">
        <v>9900000</v>
      </c>
      <c r="FY8" s="28" t="s">
        <v>149</v>
      </c>
      <c r="FZ8" s="28" t="s">
        <v>110</v>
      </c>
      <c r="GA8" s="28" t="s">
        <v>128</v>
      </c>
      <c r="GB8" s="28"/>
      <c r="GC8" s="28" t="s">
        <v>149</v>
      </c>
      <c r="GD8" s="28">
        <v>1636800</v>
      </c>
      <c r="GE8" s="28" t="s">
        <v>110</v>
      </c>
      <c r="GF8" s="28" t="s">
        <v>128</v>
      </c>
      <c r="GG8" s="28">
        <v>0</v>
      </c>
      <c r="GH8" s="28">
        <v>0</v>
      </c>
      <c r="GI8" s="28" t="s">
        <v>128</v>
      </c>
      <c r="GJ8" s="28">
        <v>0</v>
      </c>
      <c r="GK8" s="28" t="s">
        <v>110</v>
      </c>
      <c r="GL8" s="28">
        <v>0</v>
      </c>
      <c r="GM8" s="28" t="s">
        <v>110</v>
      </c>
      <c r="GN8" s="28">
        <v>20317846</v>
      </c>
      <c r="GO8" s="28">
        <v>3229059</v>
      </c>
      <c r="GP8" s="28" t="s">
        <v>110</v>
      </c>
      <c r="GQ8" s="28">
        <v>0</v>
      </c>
      <c r="GR8" s="28">
        <v>237381282</v>
      </c>
      <c r="GS8" s="28">
        <v>430675</v>
      </c>
      <c r="GT8" s="28">
        <v>215585132</v>
      </c>
      <c r="GU8" s="28" t="s">
        <v>149</v>
      </c>
      <c r="GV8" s="28">
        <v>47942420</v>
      </c>
      <c r="GW8" s="28">
        <v>0</v>
      </c>
      <c r="GX8" s="28">
        <v>0</v>
      </c>
      <c r="GY8" s="28">
        <v>1203200</v>
      </c>
      <c r="GZ8" s="28" t="s">
        <v>149</v>
      </c>
      <c r="HA8" s="28">
        <v>0</v>
      </c>
      <c r="HB8" s="28" t="s">
        <v>110</v>
      </c>
      <c r="HC8" s="28">
        <v>1168087959</v>
      </c>
      <c r="HD8" s="28">
        <v>7445304</v>
      </c>
      <c r="HE8" s="28">
        <v>261734700</v>
      </c>
      <c r="HF8" s="28" t="s">
        <v>110</v>
      </c>
      <c r="HG8" s="28">
        <v>0</v>
      </c>
      <c r="HH8" s="28">
        <v>10744012</v>
      </c>
      <c r="HI8" s="28" t="s">
        <v>110</v>
      </c>
      <c r="HJ8" s="28">
        <v>6246435</v>
      </c>
      <c r="HK8" s="28" t="s">
        <v>110</v>
      </c>
      <c r="HL8" s="28">
        <v>1155563056</v>
      </c>
      <c r="HM8" s="28">
        <v>585104865</v>
      </c>
      <c r="HN8" s="28">
        <v>25843920</v>
      </c>
      <c r="HO8" s="28">
        <v>303831872</v>
      </c>
      <c r="HP8" s="28">
        <v>41200000</v>
      </c>
      <c r="HQ8" s="28">
        <v>0</v>
      </c>
      <c r="HR8" s="28">
        <v>0</v>
      </c>
      <c r="HS8" s="28">
        <v>0</v>
      </c>
      <c r="HT8" s="28">
        <v>0</v>
      </c>
      <c r="HU8" s="28">
        <v>4700395</v>
      </c>
      <c r="HV8" s="28">
        <v>923352</v>
      </c>
      <c r="HW8" s="28">
        <v>13625880</v>
      </c>
      <c r="HX8" s="28" t="s">
        <v>110</v>
      </c>
      <c r="HY8" s="28">
        <v>31791740</v>
      </c>
      <c r="HZ8" s="28" t="s">
        <v>110</v>
      </c>
      <c r="IA8" s="28">
        <v>5000000</v>
      </c>
      <c r="IB8" s="28">
        <v>159775471</v>
      </c>
      <c r="IC8" s="28">
        <v>10541200</v>
      </c>
      <c r="ID8" s="28">
        <v>69120000</v>
      </c>
      <c r="IE8" s="28">
        <v>0</v>
      </c>
      <c r="IF8" s="28" t="s">
        <v>110</v>
      </c>
      <c r="IG8" s="28">
        <v>3749440</v>
      </c>
      <c r="IH8" s="28">
        <v>12024000</v>
      </c>
      <c r="II8" s="28">
        <v>0</v>
      </c>
      <c r="IJ8" s="28">
        <v>7188411</v>
      </c>
      <c r="IK8" s="28">
        <v>0</v>
      </c>
      <c r="IL8" s="28">
        <v>35035520</v>
      </c>
      <c r="IM8" s="28">
        <v>3037122</v>
      </c>
      <c r="IN8" s="28">
        <v>0</v>
      </c>
      <c r="IO8" s="28">
        <v>0</v>
      </c>
      <c r="IP8" s="28">
        <v>33287540</v>
      </c>
      <c r="IQ8" s="28">
        <v>49170000</v>
      </c>
      <c r="IR8" s="28">
        <v>142267716</v>
      </c>
      <c r="IS8" s="28">
        <v>7780000</v>
      </c>
      <c r="IT8" s="28">
        <v>0</v>
      </c>
      <c r="IU8" s="28">
        <v>130560000</v>
      </c>
      <c r="IV8" s="28">
        <v>0</v>
      </c>
      <c r="IW8" s="28">
        <v>0</v>
      </c>
      <c r="IX8" s="28">
        <v>61600000</v>
      </c>
      <c r="IY8" s="28">
        <v>9663285</v>
      </c>
      <c r="IZ8" s="28">
        <v>0</v>
      </c>
      <c r="JA8" s="28">
        <v>7864804</v>
      </c>
      <c r="JB8" s="28">
        <v>0</v>
      </c>
      <c r="JC8" s="28">
        <v>0</v>
      </c>
      <c r="JD8" s="28"/>
      <c r="JE8" s="28"/>
      <c r="JF8" s="28">
        <v>4387478</v>
      </c>
      <c r="JG8" s="28">
        <v>359645000</v>
      </c>
      <c r="JH8" s="28">
        <v>33891000</v>
      </c>
      <c r="JI8" s="28">
        <v>0</v>
      </c>
      <c r="JJ8" s="34">
        <v>0</v>
      </c>
      <c r="JK8" s="34">
        <v>414061314</v>
      </c>
      <c r="JL8" s="34">
        <v>1002186</v>
      </c>
      <c r="JM8" s="34">
        <v>11614870</v>
      </c>
      <c r="JN8" s="34">
        <v>1182586</v>
      </c>
      <c r="JO8" s="34">
        <v>4620000</v>
      </c>
      <c r="JP8" s="34" t="s">
        <v>149</v>
      </c>
      <c r="JQ8" s="34"/>
      <c r="JR8" s="34" t="s">
        <v>128</v>
      </c>
      <c r="JS8" s="34" t="s">
        <v>149</v>
      </c>
      <c r="JT8" s="34">
        <v>1215120</v>
      </c>
      <c r="JU8" s="34">
        <v>11247670</v>
      </c>
      <c r="JV8" s="34">
        <v>4653109</v>
      </c>
      <c r="JW8" s="34">
        <v>10853595</v>
      </c>
      <c r="JX8" s="34">
        <v>0</v>
      </c>
      <c r="JY8" s="34">
        <v>0</v>
      </c>
      <c r="JZ8" s="34">
        <v>7847751</v>
      </c>
      <c r="KA8" s="34"/>
      <c r="KB8" s="34">
        <v>0</v>
      </c>
      <c r="KC8" s="34">
        <v>0</v>
      </c>
      <c r="KD8" s="34">
        <v>547400</v>
      </c>
      <c r="KE8" s="34">
        <v>0</v>
      </c>
      <c r="KF8" s="34">
        <v>5150000</v>
      </c>
      <c r="KG8" s="34" t="s">
        <v>149</v>
      </c>
      <c r="KH8" s="34">
        <v>0</v>
      </c>
      <c r="KI8" s="34">
        <v>529490250</v>
      </c>
    </row>
    <row r="9" spans="1:296" ht="17.25" customHeight="1">
      <c r="A9" s="103"/>
      <c r="B9" s="24" t="s">
        <v>74</v>
      </c>
      <c r="C9" s="21" t="s">
        <v>31</v>
      </c>
      <c r="D9" s="28">
        <v>29055150</v>
      </c>
      <c r="E9" s="28"/>
      <c r="F9" s="28">
        <v>12595101</v>
      </c>
      <c r="G9" s="28">
        <v>53100000</v>
      </c>
      <c r="H9" s="28" t="s">
        <v>148</v>
      </c>
      <c r="I9" s="28">
        <v>0</v>
      </c>
      <c r="J9" s="28">
        <v>292751085</v>
      </c>
      <c r="K9" s="28" t="s">
        <v>128</v>
      </c>
      <c r="L9" s="28">
        <v>0</v>
      </c>
      <c r="M9" s="28" t="s">
        <v>110</v>
      </c>
      <c r="N9" s="28" t="s">
        <v>110</v>
      </c>
      <c r="O9" s="28">
        <v>155483940</v>
      </c>
      <c r="P9" s="28">
        <v>24779135</v>
      </c>
      <c r="Q9" s="28">
        <v>36469689</v>
      </c>
      <c r="R9" s="28">
        <v>782170</v>
      </c>
      <c r="S9" s="28">
        <v>21152281</v>
      </c>
      <c r="T9" s="28">
        <v>118482400</v>
      </c>
      <c r="U9" s="28" t="s">
        <v>110</v>
      </c>
      <c r="V9" s="28" t="s">
        <v>110</v>
      </c>
      <c r="W9" s="28" t="s">
        <v>128</v>
      </c>
      <c r="X9" s="28">
        <v>0</v>
      </c>
      <c r="Y9" s="28">
        <v>0</v>
      </c>
      <c r="Z9" s="28">
        <v>0</v>
      </c>
      <c r="AA9" s="28">
        <v>3736012</v>
      </c>
      <c r="AB9" s="28">
        <v>0</v>
      </c>
      <c r="AC9" s="28">
        <v>1190000</v>
      </c>
      <c r="AD9" s="28">
        <v>0</v>
      </c>
      <c r="AE9" s="28">
        <v>7115000</v>
      </c>
      <c r="AF9" s="28">
        <v>0</v>
      </c>
      <c r="AG9" s="28" t="s">
        <v>110</v>
      </c>
      <c r="AH9" s="28" t="s">
        <v>149</v>
      </c>
      <c r="AI9" s="28" t="s">
        <v>148</v>
      </c>
      <c r="AJ9" s="28">
        <v>0</v>
      </c>
      <c r="AK9" s="28">
        <v>0</v>
      </c>
      <c r="AL9" s="28">
        <v>0</v>
      </c>
      <c r="AM9" s="28">
        <v>0</v>
      </c>
      <c r="AN9" s="28" t="s">
        <v>128</v>
      </c>
      <c r="AO9" s="28">
        <v>27467515</v>
      </c>
      <c r="AP9" s="28" t="s">
        <v>149</v>
      </c>
      <c r="AQ9" s="28">
        <v>0</v>
      </c>
      <c r="AR9" s="28" t="s">
        <v>128</v>
      </c>
      <c r="AS9" s="28"/>
      <c r="AT9" s="28">
        <v>0</v>
      </c>
      <c r="AU9" s="28" t="s">
        <v>110</v>
      </c>
      <c r="AV9" s="28">
        <v>211350619</v>
      </c>
      <c r="AW9" s="28">
        <v>0</v>
      </c>
      <c r="AX9" s="28">
        <v>37690000</v>
      </c>
      <c r="AY9" s="28" t="s">
        <v>128</v>
      </c>
      <c r="AZ9" s="28">
        <v>0</v>
      </c>
      <c r="BA9" s="28">
        <v>0</v>
      </c>
      <c r="BB9" s="28" t="s">
        <v>148</v>
      </c>
      <c r="BC9" s="28">
        <v>68152152</v>
      </c>
      <c r="BD9" s="28" t="s">
        <v>128</v>
      </c>
      <c r="BE9" s="28" t="s">
        <v>110</v>
      </c>
      <c r="BF9" s="28">
        <v>0</v>
      </c>
      <c r="BG9" s="28" t="s">
        <v>110</v>
      </c>
      <c r="BH9" s="28">
        <v>0</v>
      </c>
      <c r="BI9" s="28">
        <v>8782262</v>
      </c>
      <c r="BJ9" s="28">
        <v>14294345</v>
      </c>
      <c r="BK9" s="28">
        <v>0</v>
      </c>
      <c r="BL9" s="28">
        <v>0</v>
      </c>
      <c r="BM9" s="28">
        <v>0</v>
      </c>
      <c r="BN9" s="28">
        <v>0</v>
      </c>
      <c r="BO9" s="28" t="s">
        <v>149</v>
      </c>
      <c r="BP9" s="28" t="s">
        <v>110</v>
      </c>
      <c r="BQ9" s="28" t="s">
        <v>110</v>
      </c>
      <c r="BR9" s="28" t="s">
        <v>128</v>
      </c>
      <c r="BS9" s="28"/>
      <c r="BT9" s="28" t="s">
        <v>110</v>
      </c>
      <c r="BU9" s="28">
        <v>0</v>
      </c>
      <c r="BV9" s="28" t="s">
        <v>149</v>
      </c>
      <c r="BW9" s="28">
        <v>28609021</v>
      </c>
      <c r="BX9" s="28">
        <v>2642970</v>
      </c>
      <c r="BY9" s="28">
        <v>56426075</v>
      </c>
      <c r="BZ9" s="28">
        <v>157975000</v>
      </c>
      <c r="CA9" s="28">
        <v>159175538</v>
      </c>
      <c r="CB9" s="28">
        <v>3125000</v>
      </c>
      <c r="CC9" s="28">
        <v>0</v>
      </c>
      <c r="CD9" s="28">
        <v>0</v>
      </c>
      <c r="CE9" s="28">
        <v>0</v>
      </c>
      <c r="CF9" s="28" t="s">
        <v>110</v>
      </c>
      <c r="CG9" s="28" t="s">
        <v>149</v>
      </c>
      <c r="CH9" s="28">
        <v>0</v>
      </c>
      <c r="CI9" s="28">
        <v>23429228</v>
      </c>
      <c r="CJ9" s="28" t="s">
        <v>110</v>
      </c>
      <c r="CK9" s="28">
        <v>0</v>
      </c>
      <c r="CL9" s="28">
        <v>0</v>
      </c>
      <c r="CM9" s="28">
        <v>42797010</v>
      </c>
      <c r="CN9" s="28">
        <v>0</v>
      </c>
      <c r="CO9" s="28">
        <v>23793164</v>
      </c>
      <c r="CP9" s="28">
        <v>57579552</v>
      </c>
      <c r="CQ9" s="28" t="s">
        <v>149</v>
      </c>
      <c r="CR9" s="28" t="s">
        <v>110</v>
      </c>
      <c r="CS9" s="28">
        <v>26871046</v>
      </c>
      <c r="CT9" s="28" t="s">
        <v>110</v>
      </c>
      <c r="CU9" s="28">
        <v>1027481614</v>
      </c>
      <c r="CV9" s="28">
        <v>102171737</v>
      </c>
      <c r="CW9" s="28">
        <v>0</v>
      </c>
      <c r="CX9" s="28">
        <v>198171110</v>
      </c>
      <c r="CY9" s="28">
        <v>0</v>
      </c>
      <c r="CZ9" s="28" t="s">
        <v>110</v>
      </c>
      <c r="DA9" s="28">
        <v>1431931196</v>
      </c>
      <c r="DB9" s="28" t="s">
        <v>110</v>
      </c>
      <c r="DC9" s="28" t="s">
        <v>149</v>
      </c>
      <c r="DD9" s="28" t="s">
        <v>149</v>
      </c>
      <c r="DE9" s="28">
        <v>0</v>
      </c>
      <c r="DF9" s="28">
        <v>546164712</v>
      </c>
      <c r="DG9" s="28">
        <v>15714220</v>
      </c>
      <c r="DH9" s="28">
        <v>101175545</v>
      </c>
      <c r="DI9" s="28">
        <v>339118477</v>
      </c>
      <c r="DJ9" s="28">
        <v>16214800</v>
      </c>
      <c r="DK9" s="28">
        <v>8335000</v>
      </c>
      <c r="DL9" s="28">
        <v>0</v>
      </c>
      <c r="DM9" s="28">
        <v>0</v>
      </c>
      <c r="DN9" s="28">
        <v>2599200</v>
      </c>
      <c r="DO9" s="28">
        <v>31567287</v>
      </c>
      <c r="DP9" s="28">
        <v>15600000</v>
      </c>
      <c r="DQ9" s="28">
        <v>0</v>
      </c>
      <c r="DR9" s="28">
        <v>0</v>
      </c>
      <c r="DS9" s="28">
        <v>77232604</v>
      </c>
      <c r="DT9" s="28">
        <v>0</v>
      </c>
      <c r="DU9" s="28">
        <v>0</v>
      </c>
      <c r="DV9" s="28">
        <v>0</v>
      </c>
      <c r="DW9" s="28">
        <v>2804892437</v>
      </c>
      <c r="DX9" s="28">
        <v>1047851</v>
      </c>
      <c r="DY9" s="28">
        <v>174738389</v>
      </c>
      <c r="DZ9" s="28">
        <v>3030240</v>
      </c>
      <c r="EA9" s="28">
        <v>7328350</v>
      </c>
      <c r="EB9" s="28">
        <v>15364932</v>
      </c>
      <c r="EC9" s="28">
        <v>261445621</v>
      </c>
      <c r="ED9" s="28">
        <v>30845260</v>
      </c>
      <c r="EE9" s="28">
        <v>197620607</v>
      </c>
      <c r="EF9" s="28">
        <v>0</v>
      </c>
      <c r="EG9" s="28">
        <v>387192634</v>
      </c>
      <c r="EH9" s="28" t="s">
        <v>149</v>
      </c>
      <c r="EI9" s="28">
        <v>9167143</v>
      </c>
      <c r="EJ9" s="28">
        <v>0</v>
      </c>
      <c r="EK9" s="28">
        <v>32109752</v>
      </c>
      <c r="EL9" s="28">
        <v>20048000</v>
      </c>
      <c r="EM9" s="28">
        <v>0</v>
      </c>
      <c r="EN9" s="28">
        <v>1418196</v>
      </c>
      <c r="EO9" s="28">
        <v>0</v>
      </c>
      <c r="EP9" s="28">
        <v>0</v>
      </c>
      <c r="EQ9" s="28">
        <v>0</v>
      </c>
      <c r="ER9" s="28"/>
      <c r="ES9" s="28">
        <v>58102860</v>
      </c>
      <c r="ET9" s="28">
        <v>0</v>
      </c>
      <c r="EU9" s="28">
        <v>7198000</v>
      </c>
      <c r="EV9" s="28">
        <v>0</v>
      </c>
      <c r="EW9" s="28">
        <v>3211027</v>
      </c>
      <c r="EX9" s="28">
        <v>2765175</v>
      </c>
      <c r="EY9" s="28">
        <v>0</v>
      </c>
      <c r="EZ9" s="28">
        <v>0</v>
      </c>
      <c r="FA9" s="28">
        <v>59671660</v>
      </c>
      <c r="FB9" s="28" t="s">
        <v>149</v>
      </c>
      <c r="FC9" s="28"/>
      <c r="FD9" s="28">
        <v>0</v>
      </c>
      <c r="FE9" s="28">
        <v>0</v>
      </c>
      <c r="FF9" s="28">
        <v>386712024</v>
      </c>
      <c r="FG9" s="28">
        <v>1470000</v>
      </c>
      <c r="FH9" s="28" t="s">
        <v>110</v>
      </c>
      <c r="FI9" s="28">
        <v>1276132400</v>
      </c>
      <c r="FJ9" s="28" t="s">
        <v>110</v>
      </c>
      <c r="FK9" s="28">
        <v>5797976</v>
      </c>
      <c r="FL9" s="28">
        <v>0</v>
      </c>
      <c r="FM9" s="28" t="s">
        <v>149</v>
      </c>
      <c r="FN9" s="28">
        <v>24598990</v>
      </c>
      <c r="FO9" s="28">
        <v>0</v>
      </c>
      <c r="FP9" s="28" t="s">
        <v>128</v>
      </c>
      <c r="FQ9" s="28" t="s">
        <v>149</v>
      </c>
      <c r="FR9" s="28" t="s">
        <v>149</v>
      </c>
      <c r="FS9" s="28">
        <v>0</v>
      </c>
      <c r="FT9" s="28">
        <v>4688400</v>
      </c>
      <c r="FU9" s="28">
        <v>0</v>
      </c>
      <c r="FV9" s="28">
        <v>6100000</v>
      </c>
      <c r="FW9" s="28" t="s">
        <v>110</v>
      </c>
      <c r="FX9" s="28">
        <v>9900000</v>
      </c>
      <c r="FY9" s="28" t="s">
        <v>149</v>
      </c>
      <c r="FZ9" s="28" t="s">
        <v>110</v>
      </c>
      <c r="GA9" s="28" t="s">
        <v>128</v>
      </c>
      <c r="GB9" s="28"/>
      <c r="GC9" s="28" t="s">
        <v>149</v>
      </c>
      <c r="GD9" s="28">
        <v>1636800</v>
      </c>
      <c r="GE9" s="28" t="s">
        <v>110</v>
      </c>
      <c r="GF9" s="28" t="s">
        <v>128</v>
      </c>
      <c r="GG9" s="28">
        <v>0</v>
      </c>
      <c r="GH9" s="28">
        <v>0</v>
      </c>
      <c r="GI9" s="28" t="s">
        <v>128</v>
      </c>
      <c r="GJ9" s="28">
        <v>0</v>
      </c>
      <c r="GK9" s="28" t="s">
        <v>110</v>
      </c>
      <c r="GL9" s="28">
        <v>0</v>
      </c>
      <c r="GM9" s="28" t="s">
        <v>110</v>
      </c>
      <c r="GN9" s="28">
        <v>20317846</v>
      </c>
      <c r="GO9" s="28">
        <v>3229059</v>
      </c>
      <c r="GP9" s="28" t="s">
        <v>110</v>
      </c>
      <c r="GQ9" s="28">
        <v>0</v>
      </c>
      <c r="GR9" s="28">
        <v>237381282</v>
      </c>
      <c r="GS9" s="28">
        <v>430675</v>
      </c>
      <c r="GT9" s="28">
        <v>215585132</v>
      </c>
      <c r="GU9" s="28" t="s">
        <v>149</v>
      </c>
      <c r="GV9" s="28">
        <v>47942420</v>
      </c>
      <c r="GW9" s="28">
        <v>0</v>
      </c>
      <c r="GX9" s="28"/>
      <c r="GY9" s="28">
        <v>1203200</v>
      </c>
      <c r="GZ9" s="28" t="s">
        <v>149</v>
      </c>
      <c r="HA9" s="28">
        <v>0</v>
      </c>
      <c r="HB9" s="28" t="s">
        <v>110</v>
      </c>
      <c r="HC9" s="28">
        <v>1168087959</v>
      </c>
      <c r="HD9" s="28">
        <v>7445304</v>
      </c>
      <c r="HE9" s="28">
        <v>261734700</v>
      </c>
      <c r="HF9" s="28" t="s">
        <v>110</v>
      </c>
      <c r="HG9" s="28"/>
      <c r="HH9" s="28">
        <v>10744012</v>
      </c>
      <c r="HI9" s="28" t="s">
        <v>110</v>
      </c>
      <c r="HJ9" s="28">
        <v>6246435</v>
      </c>
      <c r="HK9" s="28" t="s">
        <v>110</v>
      </c>
      <c r="HL9" s="28">
        <v>1155563056</v>
      </c>
      <c r="HM9" s="28">
        <v>585104865</v>
      </c>
      <c r="HN9" s="28">
        <v>25843920</v>
      </c>
      <c r="HO9" s="28">
        <v>303831872</v>
      </c>
      <c r="HP9" s="28">
        <v>41200000</v>
      </c>
      <c r="HQ9" s="28"/>
      <c r="HR9" s="28"/>
      <c r="HS9" s="28"/>
      <c r="HT9" s="28"/>
      <c r="HU9" s="28">
        <v>4700395</v>
      </c>
      <c r="HV9" s="28">
        <v>923352</v>
      </c>
      <c r="HW9" s="28">
        <v>13625880</v>
      </c>
      <c r="HX9" s="28" t="s">
        <v>110</v>
      </c>
      <c r="HY9" s="28">
        <v>31791740</v>
      </c>
      <c r="HZ9" s="28" t="s">
        <v>110</v>
      </c>
      <c r="IA9" s="28">
        <v>5000000</v>
      </c>
      <c r="IB9" s="28">
        <v>159775471</v>
      </c>
      <c r="IC9" s="28">
        <v>10541200</v>
      </c>
      <c r="ID9" s="28">
        <v>69120000</v>
      </c>
      <c r="IE9" s="28"/>
      <c r="IF9" s="28" t="s">
        <v>110</v>
      </c>
      <c r="IG9" s="28">
        <v>3749440</v>
      </c>
      <c r="IH9" s="28">
        <v>12024000</v>
      </c>
      <c r="II9" s="28"/>
      <c r="IJ9" s="28">
        <v>7188411</v>
      </c>
      <c r="IK9" s="28"/>
      <c r="IL9" s="28">
        <v>35035520</v>
      </c>
      <c r="IM9" s="28">
        <v>3037122</v>
      </c>
      <c r="IN9" s="28"/>
      <c r="IO9" s="28"/>
      <c r="IP9" s="28">
        <v>33287540</v>
      </c>
      <c r="IQ9" s="28">
        <v>49170000</v>
      </c>
      <c r="IR9" s="28">
        <v>142267716</v>
      </c>
      <c r="IS9" s="28">
        <v>7780000</v>
      </c>
      <c r="IT9" s="28"/>
      <c r="IU9" s="28">
        <v>130560000</v>
      </c>
      <c r="IV9" s="28"/>
      <c r="IW9" s="28"/>
      <c r="IX9" s="28">
        <v>61600000</v>
      </c>
      <c r="IY9" s="28">
        <v>9663285</v>
      </c>
      <c r="IZ9" s="28"/>
      <c r="JA9" s="28">
        <v>7864804</v>
      </c>
      <c r="JB9" s="28"/>
      <c r="JC9" s="28"/>
      <c r="JD9" s="28"/>
      <c r="JE9" s="28"/>
      <c r="JF9" s="28">
        <v>4387478</v>
      </c>
      <c r="JG9" s="28">
        <v>359645000</v>
      </c>
      <c r="JH9" s="28">
        <v>33891000</v>
      </c>
      <c r="JI9" s="28"/>
      <c r="JJ9" s="34"/>
      <c r="JK9" s="34">
        <v>414061314</v>
      </c>
      <c r="JL9" s="34">
        <v>1002186</v>
      </c>
      <c r="JM9" s="34">
        <v>11614870</v>
      </c>
      <c r="JN9" s="34">
        <v>1182586</v>
      </c>
      <c r="JO9" s="34">
        <v>4620000</v>
      </c>
      <c r="JP9" s="34" t="s">
        <v>149</v>
      </c>
      <c r="JQ9" s="34"/>
      <c r="JR9" s="34" t="s">
        <v>128</v>
      </c>
      <c r="JS9" s="34" t="s">
        <v>149</v>
      </c>
      <c r="JT9" s="34">
        <v>1215120</v>
      </c>
      <c r="JU9" s="34">
        <v>11247670</v>
      </c>
      <c r="JV9" s="34">
        <v>4653109</v>
      </c>
      <c r="JW9" s="34">
        <v>10853595</v>
      </c>
      <c r="JX9" s="34"/>
      <c r="JY9" s="34"/>
      <c r="JZ9" s="34">
        <v>7847751</v>
      </c>
      <c r="KA9" s="34"/>
      <c r="KB9" s="34"/>
      <c r="KC9" s="34"/>
      <c r="KD9" s="34">
        <v>547400</v>
      </c>
      <c r="KE9" s="34"/>
      <c r="KF9" s="34">
        <v>5150000</v>
      </c>
      <c r="KG9" s="34" t="s">
        <v>149</v>
      </c>
      <c r="KH9" s="34"/>
      <c r="KI9" s="34">
        <v>529490250</v>
      </c>
    </row>
    <row r="10" spans="1:296" ht="17.25" customHeight="1">
      <c r="A10" s="103"/>
      <c r="B10" s="24" t="s">
        <v>75</v>
      </c>
      <c r="C10" s="21" t="s">
        <v>32</v>
      </c>
      <c r="D10" s="28"/>
      <c r="E10" s="28"/>
      <c r="F10" s="28">
        <v>5961733</v>
      </c>
      <c r="G10" s="28"/>
      <c r="H10" s="28" t="s">
        <v>148</v>
      </c>
      <c r="I10" s="28">
        <v>0</v>
      </c>
      <c r="J10" s="28">
        <v>0</v>
      </c>
      <c r="K10" s="28" t="s">
        <v>128</v>
      </c>
      <c r="L10" s="28">
        <v>0</v>
      </c>
      <c r="M10" s="28" t="s">
        <v>110</v>
      </c>
      <c r="N10" s="28" t="s">
        <v>110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 t="s">
        <v>110</v>
      </c>
      <c r="V10" s="28" t="s">
        <v>110</v>
      </c>
      <c r="W10" s="28" t="s">
        <v>128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 t="s">
        <v>110</v>
      </c>
      <c r="AH10" s="28" t="s">
        <v>149</v>
      </c>
      <c r="AI10" s="28" t="s">
        <v>148</v>
      </c>
      <c r="AJ10" s="28">
        <v>0</v>
      </c>
      <c r="AK10" s="28">
        <v>0</v>
      </c>
      <c r="AL10" s="28">
        <v>0</v>
      </c>
      <c r="AM10" s="28">
        <v>0</v>
      </c>
      <c r="AN10" s="28" t="s">
        <v>128</v>
      </c>
      <c r="AO10" s="28">
        <v>0</v>
      </c>
      <c r="AP10" s="28" t="s">
        <v>149</v>
      </c>
      <c r="AQ10" s="28">
        <v>0</v>
      </c>
      <c r="AR10" s="28" t="s">
        <v>128</v>
      </c>
      <c r="AS10" s="28"/>
      <c r="AT10" s="28">
        <v>0</v>
      </c>
      <c r="AU10" s="28" t="s">
        <v>110</v>
      </c>
      <c r="AV10" s="28">
        <v>0</v>
      </c>
      <c r="AW10" s="28">
        <v>0</v>
      </c>
      <c r="AX10" s="28">
        <v>0</v>
      </c>
      <c r="AY10" s="28" t="s">
        <v>128</v>
      </c>
      <c r="AZ10" s="28">
        <v>0</v>
      </c>
      <c r="BA10" s="28">
        <v>0</v>
      </c>
      <c r="BB10" s="28" t="s">
        <v>148</v>
      </c>
      <c r="BC10" s="28">
        <v>0</v>
      </c>
      <c r="BD10" s="28" t="s">
        <v>128</v>
      </c>
      <c r="BE10" s="28" t="s">
        <v>110</v>
      </c>
      <c r="BF10" s="28">
        <v>0</v>
      </c>
      <c r="BG10" s="28" t="s">
        <v>110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 t="s">
        <v>149</v>
      </c>
      <c r="BP10" s="28" t="s">
        <v>110</v>
      </c>
      <c r="BQ10" s="28" t="s">
        <v>110</v>
      </c>
      <c r="BR10" s="28" t="s">
        <v>128</v>
      </c>
      <c r="BT10" s="28" t="s">
        <v>110</v>
      </c>
      <c r="BU10" s="28">
        <v>0</v>
      </c>
      <c r="BV10" s="28" t="s">
        <v>149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 t="s">
        <v>110</v>
      </c>
      <c r="CG10" s="28" t="s">
        <v>149</v>
      </c>
      <c r="CH10" s="28">
        <v>0</v>
      </c>
      <c r="CI10" s="28">
        <v>0</v>
      </c>
      <c r="CJ10" s="28" t="s">
        <v>110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/>
      <c r="CQ10" s="28" t="s">
        <v>149</v>
      </c>
      <c r="CR10" s="28" t="s">
        <v>110</v>
      </c>
      <c r="CS10" s="28">
        <v>0</v>
      </c>
      <c r="CT10" s="28" t="s">
        <v>110</v>
      </c>
      <c r="CU10" s="28">
        <v>0</v>
      </c>
      <c r="CV10" s="28">
        <v>0</v>
      </c>
      <c r="CW10" s="28">
        <v>0</v>
      </c>
      <c r="CX10" s="28">
        <v>0</v>
      </c>
      <c r="CY10" s="28">
        <v>0</v>
      </c>
      <c r="CZ10" s="28" t="s">
        <v>110</v>
      </c>
      <c r="DA10" s="28">
        <v>0</v>
      </c>
      <c r="DB10" s="28" t="s">
        <v>110</v>
      </c>
      <c r="DC10" s="28" t="s">
        <v>149</v>
      </c>
      <c r="DD10" s="28" t="s">
        <v>149</v>
      </c>
      <c r="DE10" s="28">
        <v>0</v>
      </c>
      <c r="DF10" s="28"/>
      <c r="DG10" s="28">
        <v>0</v>
      </c>
      <c r="DH10" s="28">
        <v>0</v>
      </c>
      <c r="DI10" s="28">
        <v>0</v>
      </c>
      <c r="DJ10" s="28">
        <v>0</v>
      </c>
      <c r="DK10" s="28">
        <v>0</v>
      </c>
      <c r="DL10" s="28">
        <v>0</v>
      </c>
      <c r="DM10" s="28">
        <v>0</v>
      </c>
      <c r="DN10" s="28">
        <v>0</v>
      </c>
      <c r="DO10" s="28">
        <v>0</v>
      </c>
      <c r="DP10" s="28">
        <v>0</v>
      </c>
      <c r="DQ10" s="28">
        <v>0</v>
      </c>
      <c r="DR10" s="28">
        <v>0</v>
      </c>
      <c r="DS10" s="28">
        <v>0</v>
      </c>
      <c r="DT10" s="28">
        <v>0</v>
      </c>
      <c r="DU10" s="28">
        <v>0</v>
      </c>
      <c r="DV10" s="28">
        <v>0</v>
      </c>
      <c r="DW10" s="28"/>
      <c r="DX10" s="28">
        <v>0</v>
      </c>
      <c r="DY10" s="28">
        <v>0</v>
      </c>
      <c r="DZ10" s="28">
        <v>0</v>
      </c>
      <c r="EA10" s="28">
        <v>0</v>
      </c>
      <c r="EB10" s="28">
        <v>0</v>
      </c>
      <c r="EC10" s="28">
        <v>0</v>
      </c>
      <c r="ED10" s="28">
        <v>0</v>
      </c>
      <c r="EE10" s="28"/>
      <c r="EF10" s="28">
        <v>0</v>
      </c>
      <c r="EG10" s="28">
        <v>0</v>
      </c>
      <c r="EH10" s="28" t="s">
        <v>149</v>
      </c>
      <c r="EI10" s="28">
        <v>0</v>
      </c>
      <c r="EJ10" s="28">
        <v>0</v>
      </c>
      <c r="EK10" s="28">
        <v>0</v>
      </c>
      <c r="EL10" s="28">
        <v>0</v>
      </c>
      <c r="EM10" s="28">
        <v>0</v>
      </c>
      <c r="EN10" s="28">
        <v>0</v>
      </c>
      <c r="EO10" s="28">
        <v>0</v>
      </c>
      <c r="EP10" s="28">
        <v>0</v>
      </c>
      <c r="EQ10" s="28">
        <v>0</v>
      </c>
      <c r="ER10" s="28"/>
      <c r="ES10" s="28">
        <v>0</v>
      </c>
      <c r="ET10" s="28">
        <v>0</v>
      </c>
      <c r="EU10" s="28">
        <v>0</v>
      </c>
      <c r="EV10" s="28">
        <v>0</v>
      </c>
      <c r="EW10" s="28">
        <v>0</v>
      </c>
      <c r="EX10" s="28">
        <v>0</v>
      </c>
      <c r="EY10" s="28">
        <v>0</v>
      </c>
      <c r="EZ10" s="28">
        <v>0</v>
      </c>
      <c r="FA10" s="28">
        <v>0</v>
      </c>
      <c r="FB10" s="28" t="s">
        <v>149</v>
      </c>
      <c r="FC10" s="28"/>
      <c r="FD10" s="28">
        <v>0</v>
      </c>
      <c r="FE10" s="28">
        <v>0</v>
      </c>
      <c r="FF10" s="28">
        <v>0</v>
      </c>
      <c r="FG10" s="28">
        <v>0</v>
      </c>
      <c r="FH10" s="28" t="s">
        <v>110</v>
      </c>
      <c r="FI10" s="28">
        <v>0</v>
      </c>
      <c r="FJ10" s="28" t="s">
        <v>110</v>
      </c>
      <c r="FK10" s="28">
        <v>0</v>
      </c>
      <c r="FL10" s="28">
        <v>0</v>
      </c>
      <c r="FM10" s="28" t="s">
        <v>149</v>
      </c>
      <c r="FN10" s="28"/>
      <c r="FO10" s="28">
        <v>0</v>
      </c>
      <c r="FP10" s="28" t="s">
        <v>128</v>
      </c>
      <c r="FQ10" s="28" t="s">
        <v>149</v>
      </c>
      <c r="FR10" s="28" t="s">
        <v>149</v>
      </c>
      <c r="FS10" s="28">
        <v>0</v>
      </c>
      <c r="FT10" s="28">
        <v>0</v>
      </c>
      <c r="FU10" s="28">
        <v>0</v>
      </c>
      <c r="FV10" s="28">
        <v>0</v>
      </c>
      <c r="FW10" s="28" t="s">
        <v>110</v>
      </c>
      <c r="FX10" s="28">
        <v>0</v>
      </c>
      <c r="FY10" s="28" t="s">
        <v>149</v>
      </c>
      <c r="FZ10" s="28" t="s">
        <v>110</v>
      </c>
      <c r="GA10" s="28" t="s">
        <v>128</v>
      </c>
      <c r="GB10" s="28"/>
      <c r="GC10" s="28" t="s">
        <v>149</v>
      </c>
      <c r="GD10" s="28">
        <v>0</v>
      </c>
      <c r="GE10" s="28" t="s">
        <v>110</v>
      </c>
      <c r="GF10" s="28" t="s">
        <v>128</v>
      </c>
      <c r="GG10" s="28">
        <v>0</v>
      </c>
      <c r="GH10" s="28">
        <v>0</v>
      </c>
      <c r="GI10" s="28" t="s">
        <v>128</v>
      </c>
      <c r="GJ10" s="28">
        <v>0</v>
      </c>
      <c r="GK10" s="28" t="s">
        <v>110</v>
      </c>
      <c r="GL10" s="28">
        <v>0</v>
      </c>
      <c r="GM10" s="28" t="s">
        <v>110</v>
      </c>
      <c r="GN10" s="28"/>
      <c r="GO10" s="28">
        <v>0</v>
      </c>
      <c r="GP10" s="28" t="s">
        <v>110</v>
      </c>
      <c r="GQ10" s="28">
        <v>0</v>
      </c>
      <c r="GR10" s="28">
        <v>0</v>
      </c>
      <c r="GS10" s="28">
        <v>0</v>
      </c>
      <c r="GT10" s="28">
        <v>0</v>
      </c>
      <c r="GU10" s="28" t="s">
        <v>149</v>
      </c>
      <c r="GV10" s="28">
        <v>0</v>
      </c>
      <c r="GW10" s="28">
        <v>0</v>
      </c>
      <c r="GX10" s="28"/>
      <c r="GY10" s="28">
        <v>0</v>
      </c>
      <c r="GZ10" s="28" t="s">
        <v>149</v>
      </c>
      <c r="HA10" s="28">
        <v>0</v>
      </c>
      <c r="HB10" s="28" t="s">
        <v>110</v>
      </c>
      <c r="HC10" s="28">
        <v>0</v>
      </c>
      <c r="HD10" s="28"/>
      <c r="HE10" s="28"/>
      <c r="HF10" s="28" t="s">
        <v>110</v>
      </c>
      <c r="HG10" s="28"/>
      <c r="HH10" s="28"/>
      <c r="HI10" s="28" t="s">
        <v>110</v>
      </c>
      <c r="HJ10" s="28">
        <v>0</v>
      </c>
      <c r="HK10" s="28" t="s">
        <v>110</v>
      </c>
      <c r="HL10" s="28">
        <v>0</v>
      </c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 t="s">
        <v>110</v>
      </c>
      <c r="HY10" s="28"/>
      <c r="HZ10" s="28" t="s">
        <v>110</v>
      </c>
      <c r="IA10" s="28"/>
      <c r="IB10" s="28"/>
      <c r="IC10" s="28"/>
      <c r="ID10" s="28"/>
      <c r="IE10" s="28"/>
      <c r="IF10" s="28" t="s">
        <v>110</v>
      </c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34"/>
      <c r="JK10" s="34"/>
      <c r="JL10" s="34"/>
      <c r="JM10" s="34"/>
      <c r="JN10" s="34"/>
      <c r="JO10" s="34"/>
      <c r="JP10" s="34" t="s">
        <v>149</v>
      </c>
      <c r="JR10" s="34" t="s">
        <v>128</v>
      </c>
      <c r="JS10" s="34" t="s">
        <v>149</v>
      </c>
      <c r="JT10" s="34"/>
      <c r="JU10" s="34"/>
      <c r="JV10" s="34"/>
      <c r="JW10" s="34"/>
      <c r="JX10" s="34"/>
      <c r="JY10" s="34"/>
      <c r="JZ10" s="34"/>
      <c r="KB10" s="34"/>
      <c r="KC10" s="34"/>
      <c r="KD10" s="34"/>
      <c r="KE10" s="34"/>
      <c r="KF10" s="34"/>
      <c r="KG10" s="34" t="s">
        <v>149</v>
      </c>
      <c r="KH10" s="34"/>
      <c r="KI10" s="34"/>
    </row>
    <row r="11" spans="1:296" ht="17.25" customHeight="1">
      <c r="A11" s="104"/>
      <c r="B11" s="48" t="s">
        <v>229</v>
      </c>
      <c r="C11" s="21" t="s">
        <v>124</v>
      </c>
      <c r="D11" s="38">
        <v>-17671040</v>
      </c>
      <c r="E11" s="38">
        <v>636638009</v>
      </c>
      <c r="F11" s="38">
        <v>-18074096</v>
      </c>
      <c r="G11" s="38">
        <v>393937081</v>
      </c>
      <c r="H11" s="28" t="s">
        <v>148</v>
      </c>
      <c r="I11" s="38">
        <v>2403975420</v>
      </c>
      <c r="J11" s="38">
        <v>1691781447</v>
      </c>
      <c r="K11" s="28" t="s">
        <v>128</v>
      </c>
      <c r="L11" s="38">
        <v>600401751</v>
      </c>
      <c r="M11" s="28" t="s">
        <v>110</v>
      </c>
      <c r="N11" s="28" t="s">
        <v>110</v>
      </c>
      <c r="O11" s="38">
        <v>0</v>
      </c>
      <c r="P11" s="38">
        <v>194536789</v>
      </c>
      <c r="Q11" s="38">
        <v>346809694</v>
      </c>
      <c r="R11" s="38">
        <v>0</v>
      </c>
      <c r="S11" s="38">
        <v>0</v>
      </c>
      <c r="T11" s="38">
        <v>74113226</v>
      </c>
      <c r="U11" s="28" t="s">
        <v>110</v>
      </c>
      <c r="V11" s="28" t="s">
        <v>110</v>
      </c>
      <c r="W11" s="28" t="s">
        <v>128</v>
      </c>
      <c r="X11" s="38">
        <v>5074444</v>
      </c>
      <c r="Y11" s="38">
        <v>282159433</v>
      </c>
      <c r="Z11" s="38">
        <v>0</v>
      </c>
      <c r="AA11" s="38">
        <v>211120</v>
      </c>
      <c r="AB11" s="38">
        <v>356373821</v>
      </c>
      <c r="AC11" s="38">
        <v>0</v>
      </c>
      <c r="AD11" s="38">
        <v>55509867</v>
      </c>
      <c r="AE11" s="38">
        <v>50739910</v>
      </c>
      <c r="AF11" s="38">
        <v>0</v>
      </c>
      <c r="AG11" s="28" t="s">
        <v>110</v>
      </c>
      <c r="AH11" s="28" t="s">
        <v>149</v>
      </c>
      <c r="AI11" s="28" t="s">
        <v>148</v>
      </c>
      <c r="AJ11" s="38">
        <v>0</v>
      </c>
      <c r="AK11" s="38">
        <v>0</v>
      </c>
      <c r="AL11" s="38">
        <v>213307158</v>
      </c>
      <c r="AM11" s="38">
        <v>0</v>
      </c>
      <c r="AN11" s="28" t="s">
        <v>128</v>
      </c>
      <c r="AO11" s="38">
        <v>920380</v>
      </c>
      <c r="AP11" s="28" t="s">
        <v>149</v>
      </c>
      <c r="AQ11" s="38">
        <v>0</v>
      </c>
      <c r="AR11" s="28" t="s">
        <v>128</v>
      </c>
      <c r="AS11" s="38">
        <v>0</v>
      </c>
      <c r="AT11" s="38">
        <v>45069400</v>
      </c>
      <c r="AU11" s="28" t="s">
        <v>110</v>
      </c>
      <c r="AV11" s="38">
        <v>0</v>
      </c>
      <c r="AW11" s="38">
        <v>0</v>
      </c>
      <c r="AX11" s="38">
        <v>0</v>
      </c>
      <c r="AY11" s="28" t="s">
        <v>128</v>
      </c>
      <c r="AZ11" s="38">
        <v>16984600</v>
      </c>
      <c r="BA11" s="38">
        <v>30363737</v>
      </c>
      <c r="BB11" s="28" t="s">
        <v>148</v>
      </c>
      <c r="BC11" s="38">
        <v>0</v>
      </c>
      <c r="BD11" s="28" t="s">
        <v>128</v>
      </c>
      <c r="BE11" s="28" t="s">
        <v>110</v>
      </c>
      <c r="BF11" s="38">
        <v>0</v>
      </c>
      <c r="BG11" s="28" t="s">
        <v>110</v>
      </c>
      <c r="BH11" s="38">
        <v>0</v>
      </c>
      <c r="BI11" s="38">
        <v>23545506</v>
      </c>
      <c r="BJ11" s="38">
        <v>48744389</v>
      </c>
      <c r="BK11" s="38">
        <v>14934750</v>
      </c>
      <c r="BL11" s="38">
        <v>0</v>
      </c>
      <c r="BM11" s="38">
        <v>0</v>
      </c>
      <c r="BN11" s="38">
        <v>74242988</v>
      </c>
      <c r="BO11" s="28" t="s">
        <v>149</v>
      </c>
      <c r="BP11" s="28" t="s">
        <v>110</v>
      </c>
      <c r="BQ11" s="28" t="s">
        <v>110</v>
      </c>
      <c r="BR11" s="28" t="s">
        <v>128</v>
      </c>
      <c r="BS11">
        <v>-142820215</v>
      </c>
      <c r="BT11" s="28" t="s">
        <v>110</v>
      </c>
      <c r="BU11" s="38">
        <v>3423538</v>
      </c>
      <c r="BV11" s="28" t="s">
        <v>149</v>
      </c>
      <c r="BW11" s="38">
        <v>-83347440</v>
      </c>
      <c r="BX11" s="38">
        <v>4089600</v>
      </c>
      <c r="BY11" s="38">
        <v>0</v>
      </c>
      <c r="BZ11" s="38">
        <v>8003921</v>
      </c>
      <c r="CA11" s="38">
        <v>0</v>
      </c>
      <c r="CB11" s="38">
        <v>0</v>
      </c>
      <c r="CC11" s="38">
        <v>-6877417</v>
      </c>
      <c r="CD11" s="38">
        <v>0</v>
      </c>
      <c r="CE11" s="38">
        <v>154348442</v>
      </c>
      <c r="CF11" s="28" t="s">
        <v>110</v>
      </c>
      <c r="CG11" s="28" t="s">
        <v>149</v>
      </c>
      <c r="CH11" s="38">
        <v>97141086</v>
      </c>
      <c r="CI11" s="38">
        <v>-195817284</v>
      </c>
      <c r="CJ11" s="28" t="s">
        <v>110</v>
      </c>
      <c r="CK11" s="38">
        <v>26581962</v>
      </c>
      <c r="CL11" s="38">
        <v>52779834</v>
      </c>
      <c r="CM11" s="38">
        <v>0</v>
      </c>
      <c r="CN11" s="38">
        <v>787397570</v>
      </c>
      <c r="CO11" s="38">
        <v>28406480</v>
      </c>
      <c r="CP11" s="38">
        <v>-7000000</v>
      </c>
      <c r="CQ11" s="28" t="s">
        <v>149</v>
      </c>
      <c r="CR11" s="28" t="s">
        <v>110</v>
      </c>
      <c r="CS11" s="38">
        <v>40856600</v>
      </c>
      <c r="CT11" s="28" t="s">
        <v>110</v>
      </c>
      <c r="CU11" s="38">
        <v>0</v>
      </c>
      <c r="CV11" s="38">
        <v>0</v>
      </c>
      <c r="CW11" s="38">
        <v>0</v>
      </c>
      <c r="CX11" s="38">
        <v>33957275</v>
      </c>
      <c r="CY11" s="38">
        <v>0</v>
      </c>
      <c r="CZ11" s="28" t="s">
        <v>110</v>
      </c>
      <c r="DA11" s="38">
        <v>64704685</v>
      </c>
      <c r="DB11" s="28" t="s">
        <v>110</v>
      </c>
      <c r="DC11" s="28" t="s">
        <v>149</v>
      </c>
      <c r="DD11" s="28" t="s">
        <v>149</v>
      </c>
      <c r="DE11" s="38">
        <v>635470</v>
      </c>
      <c r="DF11" s="38">
        <v>264716455</v>
      </c>
      <c r="DG11" s="38">
        <v>0</v>
      </c>
      <c r="DH11" s="38">
        <v>49953262</v>
      </c>
      <c r="DI11" s="38">
        <v>69352309</v>
      </c>
      <c r="DJ11" s="38">
        <v>74773995</v>
      </c>
      <c r="DK11" s="38">
        <v>0</v>
      </c>
      <c r="DL11" s="38">
        <v>226269945</v>
      </c>
      <c r="DM11" s="38">
        <v>0</v>
      </c>
      <c r="DN11" s="38">
        <v>-7657760</v>
      </c>
      <c r="DO11" s="38">
        <v>-15848183</v>
      </c>
      <c r="DP11" s="38">
        <v>-18991068</v>
      </c>
      <c r="DQ11" s="38">
        <v>178983328</v>
      </c>
      <c r="DR11" s="38">
        <v>1772579</v>
      </c>
      <c r="DS11" s="38">
        <v>0</v>
      </c>
      <c r="DT11" s="38">
        <v>145525656</v>
      </c>
      <c r="DU11" s="38">
        <v>3442240</v>
      </c>
      <c r="DV11" s="38">
        <v>40691888</v>
      </c>
      <c r="DW11" s="38">
        <v>0</v>
      </c>
      <c r="DX11" s="38">
        <v>23337744</v>
      </c>
      <c r="DY11" s="38">
        <v>587789612</v>
      </c>
      <c r="DZ11" s="38">
        <v>5668872</v>
      </c>
      <c r="EA11" s="38">
        <v>12159470</v>
      </c>
      <c r="EB11" s="38">
        <v>0</v>
      </c>
      <c r="EC11" s="38">
        <v>2334062613</v>
      </c>
      <c r="ED11" s="38">
        <v>0</v>
      </c>
      <c r="EE11" s="38">
        <v>35157795</v>
      </c>
      <c r="EF11" s="38">
        <v>75150313</v>
      </c>
      <c r="EG11" s="38">
        <v>0</v>
      </c>
      <c r="EH11" s="28" t="s">
        <v>149</v>
      </c>
      <c r="EI11" s="38">
        <v>1942560</v>
      </c>
      <c r="EJ11" s="38">
        <v>321114780</v>
      </c>
      <c r="EK11" s="38">
        <v>80539010</v>
      </c>
      <c r="EL11" s="38">
        <v>0</v>
      </c>
      <c r="EM11" s="38">
        <v>440094378</v>
      </c>
      <c r="EN11" s="38">
        <v>51572088</v>
      </c>
      <c r="EO11" s="38">
        <v>440634606</v>
      </c>
      <c r="EP11" s="38">
        <v>-13658163</v>
      </c>
      <c r="EQ11" s="38">
        <v>131535390</v>
      </c>
      <c r="ER11" s="38">
        <v>1088381954</v>
      </c>
      <c r="ES11" s="38">
        <v>788668385</v>
      </c>
      <c r="ET11" s="38">
        <v>16401720</v>
      </c>
      <c r="EU11" s="38">
        <v>906720</v>
      </c>
      <c r="EV11" s="38">
        <v>0</v>
      </c>
      <c r="EW11" s="38">
        <v>0</v>
      </c>
      <c r="EX11" s="38">
        <v>3249080</v>
      </c>
      <c r="EY11" s="38">
        <v>0</v>
      </c>
      <c r="EZ11" s="38">
        <v>472436729</v>
      </c>
      <c r="FA11" s="38">
        <v>0</v>
      </c>
      <c r="FB11" s="28" t="s">
        <v>149</v>
      </c>
      <c r="FC11" s="38">
        <v>14570886</v>
      </c>
      <c r="FD11" s="38">
        <v>48741818</v>
      </c>
      <c r="FE11" s="38">
        <v>70917003</v>
      </c>
      <c r="FF11" s="38">
        <v>94206896</v>
      </c>
      <c r="FG11" s="38">
        <v>24761468</v>
      </c>
      <c r="FH11" s="28" t="s">
        <v>110</v>
      </c>
      <c r="FI11" s="38">
        <v>32120441</v>
      </c>
      <c r="FJ11" s="28" t="s">
        <v>110</v>
      </c>
      <c r="FK11" s="38">
        <v>44277095</v>
      </c>
      <c r="FL11" s="38">
        <v>525932461</v>
      </c>
      <c r="FM11" s="28" t="s">
        <v>149</v>
      </c>
      <c r="FN11" s="38">
        <v>0</v>
      </c>
      <c r="FO11" s="38">
        <v>0</v>
      </c>
      <c r="FP11" s="28" t="s">
        <v>128</v>
      </c>
      <c r="FQ11" s="28" t="s">
        <v>149</v>
      </c>
      <c r="FR11" s="28" t="s">
        <v>149</v>
      </c>
      <c r="FS11" s="38">
        <v>-7260930</v>
      </c>
      <c r="FT11" s="38">
        <v>0</v>
      </c>
      <c r="FU11" s="38">
        <v>0</v>
      </c>
      <c r="FV11" s="38">
        <v>0</v>
      </c>
      <c r="FW11" s="28" t="s">
        <v>110</v>
      </c>
      <c r="FX11" s="38">
        <v>0</v>
      </c>
      <c r="FY11" s="28" t="s">
        <v>149</v>
      </c>
      <c r="FZ11" s="28" t="s">
        <v>110</v>
      </c>
      <c r="GA11" s="28" t="s">
        <v>128</v>
      </c>
      <c r="GB11" s="38">
        <v>-282129779</v>
      </c>
      <c r="GC11" s="28" t="s">
        <v>149</v>
      </c>
      <c r="GD11" s="38">
        <v>0</v>
      </c>
      <c r="GE11" s="28" t="s">
        <v>110</v>
      </c>
      <c r="GF11" s="28" t="s">
        <v>128</v>
      </c>
      <c r="GG11" s="38">
        <v>0</v>
      </c>
      <c r="GH11" s="38">
        <v>0</v>
      </c>
      <c r="GI11" s="28" t="s">
        <v>128</v>
      </c>
      <c r="GJ11" s="38">
        <v>0</v>
      </c>
      <c r="GK11" s="28" t="s">
        <v>110</v>
      </c>
      <c r="GL11" s="38">
        <v>34879995</v>
      </c>
      <c r="GM11" s="28" t="s">
        <v>110</v>
      </c>
      <c r="GN11" s="38">
        <v>0</v>
      </c>
      <c r="GO11" s="38">
        <v>0</v>
      </c>
      <c r="GP11" s="28" t="s">
        <v>110</v>
      </c>
      <c r="GQ11" s="38">
        <v>0</v>
      </c>
      <c r="GR11" s="38">
        <v>0</v>
      </c>
      <c r="GS11" s="38">
        <v>0</v>
      </c>
      <c r="GT11" s="38">
        <v>0</v>
      </c>
      <c r="GU11" s="28" t="s">
        <v>149</v>
      </c>
      <c r="GV11" s="38">
        <v>0</v>
      </c>
      <c r="GW11" s="38">
        <v>811910529</v>
      </c>
      <c r="GX11" s="38">
        <v>0</v>
      </c>
      <c r="GY11" s="38">
        <v>17739883</v>
      </c>
      <c r="GZ11" s="28" t="s">
        <v>149</v>
      </c>
      <c r="HA11" s="38">
        <v>0</v>
      </c>
      <c r="HB11" s="28" t="s">
        <v>110</v>
      </c>
      <c r="HC11" s="38">
        <v>0</v>
      </c>
      <c r="HD11" s="38">
        <v>0</v>
      </c>
      <c r="HE11" s="38">
        <v>0</v>
      </c>
      <c r="HF11" s="28" t="s">
        <v>110</v>
      </c>
      <c r="HG11" s="38">
        <v>928005738</v>
      </c>
      <c r="HH11" s="38">
        <v>69886025</v>
      </c>
      <c r="HI11" s="28" t="s">
        <v>110</v>
      </c>
      <c r="HJ11" s="38">
        <v>0</v>
      </c>
      <c r="HK11" s="28" t="s">
        <v>110</v>
      </c>
      <c r="HL11" s="38">
        <v>0</v>
      </c>
      <c r="HM11" s="38">
        <v>0</v>
      </c>
      <c r="HN11" s="38">
        <v>0</v>
      </c>
      <c r="HO11" s="38">
        <v>-9600000</v>
      </c>
      <c r="HP11" s="38">
        <v>56731788</v>
      </c>
      <c r="HQ11" s="38">
        <v>89179267</v>
      </c>
      <c r="HR11" s="38">
        <v>123803594</v>
      </c>
      <c r="HS11" s="38">
        <v>212615592</v>
      </c>
      <c r="HT11" s="38">
        <v>0</v>
      </c>
      <c r="HU11" s="38">
        <v>-28382586</v>
      </c>
      <c r="HV11" s="38">
        <v>0</v>
      </c>
      <c r="HW11" s="38">
        <v>-9150905</v>
      </c>
      <c r="HX11" s="28" t="s">
        <v>110</v>
      </c>
      <c r="HY11" s="38">
        <v>0</v>
      </c>
      <c r="HZ11" s="28" t="s">
        <v>110</v>
      </c>
      <c r="IA11" s="38">
        <v>20559075</v>
      </c>
      <c r="IB11" s="38">
        <v>29004258</v>
      </c>
      <c r="IC11" s="38">
        <v>106295365</v>
      </c>
      <c r="ID11" s="38">
        <v>29418345</v>
      </c>
      <c r="IE11" s="38">
        <v>47800000</v>
      </c>
      <c r="IF11" s="28" t="s">
        <v>110</v>
      </c>
      <c r="IG11" s="38">
        <v>16388128</v>
      </c>
      <c r="IH11" s="38">
        <v>10375723</v>
      </c>
      <c r="II11" s="38">
        <v>13918360</v>
      </c>
      <c r="IJ11" s="38">
        <v>9949279</v>
      </c>
      <c r="IK11" s="38">
        <v>139104703</v>
      </c>
      <c r="IL11" s="38">
        <v>0</v>
      </c>
      <c r="IM11" s="38">
        <v>7450640</v>
      </c>
      <c r="IN11" s="38">
        <v>454335364</v>
      </c>
      <c r="IO11" s="38">
        <v>0</v>
      </c>
      <c r="IP11" s="38">
        <v>-132900090</v>
      </c>
      <c r="IQ11" s="38">
        <v>59428601</v>
      </c>
      <c r="IR11" s="38">
        <v>0</v>
      </c>
      <c r="IS11" s="38">
        <v>76073620</v>
      </c>
      <c r="IT11" s="38">
        <v>0</v>
      </c>
      <c r="IU11" s="38">
        <v>0</v>
      </c>
      <c r="IV11" s="38">
        <v>1395292081</v>
      </c>
      <c r="IW11" s="38">
        <v>201561096</v>
      </c>
      <c r="IX11" s="38">
        <v>0</v>
      </c>
      <c r="IY11" s="38">
        <v>42103656</v>
      </c>
      <c r="IZ11" s="38">
        <v>0</v>
      </c>
      <c r="JA11" s="38">
        <v>85356440</v>
      </c>
      <c r="JB11" s="38">
        <v>0</v>
      </c>
      <c r="JC11" s="38">
        <v>0</v>
      </c>
      <c r="JD11" s="38">
        <v>-3491491</v>
      </c>
      <c r="JE11" s="38">
        <v>-96453910</v>
      </c>
      <c r="JF11" s="38">
        <v>2967440</v>
      </c>
      <c r="JG11" s="38">
        <v>8074333</v>
      </c>
      <c r="JH11" s="38">
        <v>0</v>
      </c>
      <c r="JI11" s="38">
        <v>8933314</v>
      </c>
      <c r="JJ11" s="38">
        <v>-68939500</v>
      </c>
      <c r="JK11" s="38">
        <v>0</v>
      </c>
      <c r="JL11" s="38">
        <v>40520555</v>
      </c>
      <c r="JM11" s="38">
        <v>543394454</v>
      </c>
      <c r="JN11" s="38">
        <v>0</v>
      </c>
      <c r="JO11" s="38">
        <v>-3000000</v>
      </c>
      <c r="JP11" s="34" t="s">
        <v>149</v>
      </c>
      <c r="JQ11">
        <v>-23582568</v>
      </c>
      <c r="JR11" s="34" t="s">
        <v>128</v>
      </c>
      <c r="JS11" s="34" t="s">
        <v>149</v>
      </c>
      <c r="JT11" s="38">
        <v>60529076</v>
      </c>
      <c r="JU11" s="38">
        <v>29125885</v>
      </c>
      <c r="JV11" s="38">
        <v>19898244</v>
      </c>
      <c r="JW11" s="38">
        <v>295316501</v>
      </c>
      <c r="JX11" s="38">
        <v>34846936</v>
      </c>
      <c r="JY11" s="38">
        <v>819713240</v>
      </c>
      <c r="JZ11" s="38">
        <v>644318567</v>
      </c>
      <c r="KA11">
        <v>-2958017</v>
      </c>
      <c r="KB11" s="38">
        <v>180244647</v>
      </c>
      <c r="KC11" s="38">
        <v>183633816</v>
      </c>
      <c r="KD11" s="38">
        <v>-91048173</v>
      </c>
      <c r="KE11" s="38">
        <v>287575616</v>
      </c>
      <c r="KF11" s="38">
        <v>0</v>
      </c>
      <c r="KG11" s="34" t="s">
        <v>149</v>
      </c>
      <c r="KH11" s="38">
        <v>0</v>
      </c>
      <c r="KI11" s="38">
        <v>2850520</v>
      </c>
    </row>
    <row r="12" spans="1:296" ht="17.25" customHeight="1">
      <c r="A12" s="104"/>
      <c r="B12" s="24" t="s">
        <v>223</v>
      </c>
      <c r="C12" s="37" t="s">
        <v>220</v>
      </c>
      <c r="D12" s="38">
        <f>IF(D11&lt;0,0,D11)</f>
        <v>0</v>
      </c>
      <c r="E12" s="38">
        <f t="shared" ref="E12:BN12" si="0">IF(E11&lt;0,0,E11)</f>
        <v>636638009</v>
      </c>
      <c r="F12" s="38">
        <f t="shared" si="0"/>
        <v>0</v>
      </c>
      <c r="G12" s="38">
        <f t="shared" si="0"/>
        <v>393937081</v>
      </c>
      <c r="H12" s="28" t="s">
        <v>148</v>
      </c>
      <c r="I12" s="38">
        <f t="shared" si="0"/>
        <v>2403975420</v>
      </c>
      <c r="J12" s="38">
        <f t="shared" si="0"/>
        <v>1691781447</v>
      </c>
      <c r="K12" s="28" t="s">
        <v>128</v>
      </c>
      <c r="L12" s="38">
        <f t="shared" si="0"/>
        <v>600401751</v>
      </c>
      <c r="M12" s="28" t="s">
        <v>110</v>
      </c>
      <c r="N12" s="28" t="s">
        <v>110</v>
      </c>
      <c r="O12" s="38">
        <f t="shared" si="0"/>
        <v>0</v>
      </c>
      <c r="P12" s="38">
        <f t="shared" si="0"/>
        <v>194536789</v>
      </c>
      <c r="Q12" s="38">
        <f t="shared" si="0"/>
        <v>346809694</v>
      </c>
      <c r="R12" s="38">
        <f t="shared" si="0"/>
        <v>0</v>
      </c>
      <c r="S12" s="38">
        <f t="shared" si="0"/>
        <v>0</v>
      </c>
      <c r="T12" s="38">
        <f t="shared" si="0"/>
        <v>74113226</v>
      </c>
      <c r="U12" s="28" t="s">
        <v>110</v>
      </c>
      <c r="V12" s="28" t="s">
        <v>110</v>
      </c>
      <c r="W12" s="28" t="s">
        <v>128</v>
      </c>
      <c r="X12" s="38">
        <f t="shared" si="0"/>
        <v>5074444</v>
      </c>
      <c r="Y12" s="38">
        <f t="shared" si="0"/>
        <v>282159433</v>
      </c>
      <c r="Z12" s="38">
        <f t="shared" si="0"/>
        <v>0</v>
      </c>
      <c r="AA12" s="38">
        <f t="shared" si="0"/>
        <v>211120</v>
      </c>
      <c r="AB12" s="38">
        <f t="shared" si="0"/>
        <v>356373821</v>
      </c>
      <c r="AC12" s="38">
        <f t="shared" si="0"/>
        <v>0</v>
      </c>
      <c r="AD12" s="38">
        <f t="shared" si="0"/>
        <v>55509867</v>
      </c>
      <c r="AE12" s="38">
        <f t="shared" si="0"/>
        <v>50739910</v>
      </c>
      <c r="AF12" s="38">
        <f t="shared" si="0"/>
        <v>0</v>
      </c>
      <c r="AG12" s="28" t="s">
        <v>110</v>
      </c>
      <c r="AH12" s="28" t="s">
        <v>149</v>
      </c>
      <c r="AI12" s="28" t="s">
        <v>148</v>
      </c>
      <c r="AJ12" s="38">
        <f t="shared" si="0"/>
        <v>0</v>
      </c>
      <c r="AK12" s="38">
        <f t="shared" si="0"/>
        <v>0</v>
      </c>
      <c r="AL12" s="38">
        <f t="shared" si="0"/>
        <v>213307158</v>
      </c>
      <c r="AM12" s="38">
        <f t="shared" si="0"/>
        <v>0</v>
      </c>
      <c r="AN12" s="28" t="s">
        <v>128</v>
      </c>
      <c r="AO12" s="38">
        <f t="shared" si="0"/>
        <v>920380</v>
      </c>
      <c r="AP12" s="28" t="s">
        <v>149</v>
      </c>
      <c r="AQ12" s="38">
        <f t="shared" si="0"/>
        <v>0</v>
      </c>
      <c r="AR12" s="28" t="s">
        <v>128</v>
      </c>
      <c r="AS12" s="38">
        <f t="shared" si="0"/>
        <v>0</v>
      </c>
      <c r="AT12" s="38">
        <f t="shared" si="0"/>
        <v>45069400</v>
      </c>
      <c r="AU12" s="28" t="s">
        <v>110</v>
      </c>
      <c r="AV12" s="38">
        <f t="shared" si="0"/>
        <v>0</v>
      </c>
      <c r="AW12" s="38">
        <f t="shared" si="0"/>
        <v>0</v>
      </c>
      <c r="AX12" s="38">
        <f t="shared" si="0"/>
        <v>0</v>
      </c>
      <c r="AY12" s="28" t="s">
        <v>128</v>
      </c>
      <c r="AZ12" s="38">
        <f t="shared" si="0"/>
        <v>16984600</v>
      </c>
      <c r="BA12" s="38">
        <f t="shared" si="0"/>
        <v>30363737</v>
      </c>
      <c r="BB12" s="28" t="s">
        <v>148</v>
      </c>
      <c r="BC12" s="38">
        <f t="shared" si="0"/>
        <v>0</v>
      </c>
      <c r="BD12" s="28" t="s">
        <v>128</v>
      </c>
      <c r="BE12" s="28" t="s">
        <v>110</v>
      </c>
      <c r="BF12" s="38">
        <f t="shared" si="0"/>
        <v>0</v>
      </c>
      <c r="BG12" s="28" t="s">
        <v>110</v>
      </c>
      <c r="BH12" s="38">
        <f t="shared" si="0"/>
        <v>0</v>
      </c>
      <c r="BI12" s="38">
        <f t="shared" si="0"/>
        <v>23545506</v>
      </c>
      <c r="BJ12" s="38">
        <f t="shared" si="0"/>
        <v>48744389</v>
      </c>
      <c r="BK12" s="38">
        <f t="shared" si="0"/>
        <v>14934750</v>
      </c>
      <c r="BL12" s="38">
        <f t="shared" si="0"/>
        <v>0</v>
      </c>
      <c r="BM12" s="38">
        <f t="shared" si="0"/>
        <v>0</v>
      </c>
      <c r="BN12" s="38">
        <f t="shared" si="0"/>
        <v>74242988</v>
      </c>
      <c r="BO12" s="28" t="s">
        <v>149</v>
      </c>
      <c r="BP12" s="28" t="s">
        <v>110</v>
      </c>
      <c r="BQ12" s="28" t="s">
        <v>110</v>
      </c>
      <c r="BR12" s="28" t="s">
        <v>128</v>
      </c>
      <c r="BS12" s="38">
        <f t="shared" ref="BS12:EB12" si="1">IF(BS11&lt;0,0,BS11)</f>
        <v>0</v>
      </c>
      <c r="BT12" s="28" t="s">
        <v>110</v>
      </c>
      <c r="BU12" s="38">
        <f t="shared" si="1"/>
        <v>3423538</v>
      </c>
      <c r="BV12" s="28" t="s">
        <v>149</v>
      </c>
      <c r="BW12" s="38">
        <f t="shared" si="1"/>
        <v>0</v>
      </c>
      <c r="BX12" s="38">
        <f t="shared" si="1"/>
        <v>4089600</v>
      </c>
      <c r="BY12" s="38">
        <f t="shared" si="1"/>
        <v>0</v>
      </c>
      <c r="BZ12" s="38">
        <f t="shared" si="1"/>
        <v>8003921</v>
      </c>
      <c r="CA12" s="38">
        <f t="shared" si="1"/>
        <v>0</v>
      </c>
      <c r="CB12" s="38">
        <f t="shared" si="1"/>
        <v>0</v>
      </c>
      <c r="CC12" s="38">
        <f t="shared" si="1"/>
        <v>0</v>
      </c>
      <c r="CD12" s="38">
        <f t="shared" si="1"/>
        <v>0</v>
      </c>
      <c r="CE12" s="38">
        <f t="shared" si="1"/>
        <v>154348442</v>
      </c>
      <c r="CF12" s="28" t="s">
        <v>110</v>
      </c>
      <c r="CG12" s="28" t="s">
        <v>149</v>
      </c>
      <c r="CH12" s="38">
        <f t="shared" si="1"/>
        <v>97141086</v>
      </c>
      <c r="CI12" s="38">
        <f t="shared" si="1"/>
        <v>0</v>
      </c>
      <c r="CJ12" s="28" t="s">
        <v>110</v>
      </c>
      <c r="CK12" s="38">
        <f t="shared" si="1"/>
        <v>26581962</v>
      </c>
      <c r="CL12" s="38">
        <f t="shared" si="1"/>
        <v>52779834</v>
      </c>
      <c r="CM12" s="38">
        <f t="shared" si="1"/>
        <v>0</v>
      </c>
      <c r="CN12" s="38">
        <f t="shared" si="1"/>
        <v>787397570</v>
      </c>
      <c r="CO12" s="38">
        <f t="shared" si="1"/>
        <v>28406480</v>
      </c>
      <c r="CP12" s="38">
        <f t="shared" si="1"/>
        <v>0</v>
      </c>
      <c r="CQ12" s="28" t="s">
        <v>149</v>
      </c>
      <c r="CR12" s="28" t="s">
        <v>110</v>
      </c>
      <c r="CS12" s="38">
        <f t="shared" si="1"/>
        <v>40856600</v>
      </c>
      <c r="CT12" s="28" t="s">
        <v>110</v>
      </c>
      <c r="CU12" s="38">
        <f t="shared" si="1"/>
        <v>0</v>
      </c>
      <c r="CV12" s="38">
        <f t="shared" si="1"/>
        <v>0</v>
      </c>
      <c r="CW12" s="38">
        <f t="shared" si="1"/>
        <v>0</v>
      </c>
      <c r="CX12" s="38">
        <f t="shared" si="1"/>
        <v>33957275</v>
      </c>
      <c r="CY12" s="38">
        <f t="shared" si="1"/>
        <v>0</v>
      </c>
      <c r="CZ12" s="28" t="s">
        <v>110</v>
      </c>
      <c r="DA12" s="38">
        <f t="shared" si="1"/>
        <v>64704685</v>
      </c>
      <c r="DB12" s="28" t="s">
        <v>110</v>
      </c>
      <c r="DC12" s="28" t="s">
        <v>149</v>
      </c>
      <c r="DD12" s="28" t="s">
        <v>149</v>
      </c>
      <c r="DE12" s="38">
        <f t="shared" si="1"/>
        <v>635470</v>
      </c>
      <c r="DF12" s="38">
        <f t="shared" si="1"/>
        <v>264716455</v>
      </c>
      <c r="DG12" s="38">
        <f t="shared" si="1"/>
        <v>0</v>
      </c>
      <c r="DH12" s="38">
        <f t="shared" si="1"/>
        <v>49953262</v>
      </c>
      <c r="DI12" s="38">
        <f t="shared" si="1"/>
        <v>69352309</v>
      </c>
      <c r="DJ12" s="38">
        <f t="shared" si="1"/>
        <v>74773995</v>
      </c>
      <c r="DK12" s="38">
        <f t="shared" si="1"/>
        <v>0</v>
      </c>
      <c r="DL12" s="38">
        <f t="shared" si="1"/>
        <v>226269945</v>
      </c>
      <c r="DM12" s="38">
        <f t="shared" si="1"/>
        <v>0</v>
      </c>
      <c r="DN12" s="38">
        <f t="shared" si="1"/>
        <v>0</v>
      </c>
      <c r="DO12" s="38">
        <f t="shared" si="1"/>
        <v>0</v>
      </c>
      <c r="DP12" s="38">
        <f t="shared" si="1"/>
        <v>0</v>
      </c>
      <c r="DQ12" s="38">
        <f t="shared" si="1"/>
        <v>178983328</v>
      </c>
      <c r="DR12" s="38">
        <f t="shared" si="1"/>
        <v>1772579</v>
      </c>
      <c r="DS12" s="38">
        <f t="shared" si="1"/>
        <v>0</v>
      </c>
      <c r="DT12" s="38">
        <f t="shared" si="1"/>
        <v>145525656</v>
      </c>
      <c r="DU12" s="38">
        <f t="shared" si="1"/>
        <v>3442240</v>
      </c>
      <c r="DV12" s="38">
        <f t="shared" si="1"/>
        <v>40691888</v>
      </c>
      <c r="DW12" s="38">
        <f t="shared" si="1"/>
        <v>0</v>
      </c>
      <c r="DX12" s="38">
        <f t="shared" si="1"/>
        <v>23337744</v>
      </c>
      <c r="DY12" s="38">
        <f t="shared" si="1"/>
        <v>587789612</v>
      </c>
      <c r="DZ12" s="38">
        <f t="shared" si="1"/>
        <v>5668872</v>
      </c>
      <c r="EA12" s="38">
        <f t="shared" si="1"/>
        <v>12159470</v>
      </c>
      <c r="EB12" s="38">
        <f t="shared" si="1"/>
        <v>0</v>
      </c>
      <c r="EC12" s="38">
        <f t="shared" ref="EC12:GN12" si="2">IF(EC11&lt;0,0,EC11)</f>
        <v>2334062613</v>
      </c>
      <c r="ED12" s="38">
        <f t="shared" si="2"/>
        <v>0</v>
      </c>
      <c r="EE12" s="38">
        <f t="shared" si="2"/>
        <v>35157795</v>
      </c>
      <c r="EF12" s="38">
        <f t="shared" si="2"/>
        <v>75150313</v>
      </c>
      <c r="EG12" s="38">
        <f t="shared" si="2"/>
        <v>0</v>
      </c>
      <c r="EH12" s="28" t="s">
        <v>149</v>
      </c>
      <c r="EI12" s="38">
        <f t="shared" si="2"/>
        <v>1942560</v>
      </c>
      <c r="EJ12" s="38">
        <f t="shared" si="2"/>
        <v>321114780</v>
      </c>
      <c r="EK12" s="38">
        <f t="shared" si="2"/>
        <v>80539010</v>
      </c>
      <c r="EL12" s="38">
        <f t="shared" si="2"/>
        <v>0</v>
      </c>
      <c r="EM12" s="38">
        <f t="shared" si="2"/>
        <v>440094378</v>
      </c>
      <c r="EN12" s="38">
        <f t="shared" si="2"/>
        <v>51572088</v>
      </c>
      <c r="EO12" s="38">
        <f t="shared" si="2"/>
        <v>440634606</v>
      </c>
      <c r="EP12" s="38">
        <f t="shared" si="2"/>
        <v>0</v>
      </c>
      <c r="EQ12" s="38">
        <f t="shared" si="2"/>
        <v>131535390</v>
      </c>
      <c r="ER12" s="38">
        <f t="shared" si="2"/>
        <v>1088381954</v>
      </c>
      <c r="ES12" s="38">
        <f t="shared" si="2"/>
        <v>788668385</v>
      </c>
      <c r="ET12" s="38">
        <f t="shared" si="2"/>
        <v>16401720</v>
      </c>
      <c r="EU12" s="38">
        <f t="shared" si="2"/>
        <v>906720</v>
      </c>
      <c r="EV12" s="38">
        <f t="shared" si="2"/>
        <v>0</v>
      </c>
      <c r="EW12" s="38">
        <f t="shared" si="2"/>
        <v>0</v>
      </c>
      <c r="EX12" s="38">
        <f t="shared" si="2"/>
        <v>3249080</v>
      </c>
      <c r="EY12" s="38">
        <f t="shared" si="2"/>
        <v>0</v>
      </c>
      <c r="EZ12" s="38">
        <f t="shared" si="2"/>
        <v>472436729</v>
      </c>
      <c r="FA12" s="38">
        <f t="shared" si="2"/>
        <v>0</v>
      </c>
      <c r="FB12" s="28" t="s">
        <v>149</v>
      </c>
      <c r="FC12" s="38">
        <f t="shared" si="2"/>
        <v>14570886</v>
      </c>
      <c r="FD12" s="38">
        <f t="shared" si="2"/>
        <v>48741818</v>
      </c>
      <c r="FE12" s="38">
        <f t="shared" si="2"/>
        <v>70917003</v>
      </c>
      <c r="FF12" s="38">
        <f t="shared" si="2"/>
        <v>94206896</v>
      </c>
      <c r="FG12" s="38">
        <f t="shared" si="2"/>
        <v>24761468</v>
      </c>
      <c r="FH12" s="28" t="s">
        <v>110</v>
      </c>
      <c r="FI12" s="38">
        <f t="shared" si="2"/>
        <v>32120441</v>
      </c>
      <c r="FJ12" s="28" t="s">
        <v>110</v>
      </c>
      <c r="FK12" s="38">
        <f t="shared" si="2"/>
        <v>44277095</v>
      </c>
      <c r="FL12" s="38">
        <f t="shared" si="2"/>
        <v>525932461</v>
      </c>
      <c r="FM12" s="28" t="s">
        <v>149</v>
      </c>
      <c r="FN12" s="38">
        <f t="shared" si="2"/>
        <v>0</v>
      </c>
      <c r="FO12" s="38">
        <f t="shared" si="2"/>
        <v>0</v>
      </c>
      <c r="FP12" s="28" t="s">
        <v>128</v>
      </c>
      <c r="FQ12" s="28" t="s">
        <v>149</v>
      </c>
      <c r="FR12" s="28" t="s">
        <v>149</v>
      </c>
      <c r="FS12" s="38">
        <f t="shared" si="2"/>
        <v>0</v>
      </c>
      <c r="FT12" s="38">
        <f t="shared" si="2"/>
        <v>0</v>
      </c>
      <c r="FU12" s="38">
        <f t="shared" si="2"/>
        <v>0</v>
      </c>
      <c r="FV12" s="38">
        <f t="shared" si="2"/>
        <v>0</v>
      </c>
      <c r="FW12" s="28" t="s">
        <v>110</v>
      </c>
      <c r="FX12" s="38">
        <f t="shared" si="2"/>
        <v>0</v>
      </c>
      <c r="FY12" s="28" t="s">
        <v>149</v>
      </c>
      <c r="FZ12" s="28" t="s">
        <v>110</v>
      </c>
      <c r="GA12" s="28" t="s">
        <v>128</v>
      </c>
      <c r="GB12" s="38">
        <f t="shared" si="2"/>
        <v>0</v>
      </c>
      <c r="GC12" s="28" t="s">
        <v>149</v>
      </c>
      <c r="GD12" s="38">
        <f t="shared" si="2"/>
        <v>0</v>
      </c>
      <c r="GE12" s="28" t="s">
        <v>110</v>
      </c>
      <c r="GF12" s="28" t="s">
        <v>128</v>
      </c>
      <c r="GG12" s="38">
        <f t="shared" si="2"/>
        <v>0</v>
      </c>
      <c r="GH12" s="38">
        <f t="shared" si="2"/>
        <v>0</v>
      </c>
      <c r="GI12" s="28" t="s">
        <v>128</v>
      </c>
      <c r="GJ12" s="38">
        <f t="shared" si="2"/>
        <v>0</v>
      </c>
      <c r="GK12" s="28" t="s">
        <v>110</v>
      </c>
      <c r="GL12" s="38">
        <f t="shared" si="2"/>
        <v>34879995</v>
      </c>
      <c r="GM12" s="28" t="s">
        <v>110</v>
      </c>
      <c r="GN12" s="38">
        <f t="shared" si="2"/>
        <v>0</v>
      </c>
      <c r="GO12" s="38">
        <f t="shared" ref="GO12:IU12" si="3">IF(GO11&lt;0,0,GO11)</f>
        <v>0</v>
      </c>
      <c r="GP12" s="28" t="s">
        <v>110</v>
      </c>
      <c r="GQ12" s="38">
        <f t="shared" si="3"/>
        <v>0</v>
      </c>
      <c r="GR12" s="38">
        <f t="shared" si="3"/>
        <v>0</v>
      </c>
      <c r="GS12" s="38">
        <f t="shared" si="3"/>
        <v>0</v>
      </c>
      <c r="GT12" s="38">
        <f t="shared" si="3"/>
        <v>0</v>
      </c>
      <c r="GU12" s="28" t="s">
        <v>149</v>
      </c>
      <c r="GV12" s="38">
        <f t="shared" si="3"/>
        <v>0</v>
      </c>
      <c r="GW12" s="38">
        <f t="shared" si="3"/>
        <v>811910529</v>
      </c>
      <c r="GX12" s="38">
        <f t="shared" si="3"/>
        <v>0</v>
      </c>
      <c r="GY12" s="38">
        <f t="shared" si="3"/>
        <v>17739883</v>
      </c>
      <c r="GZ12" s="28" t="s">
        <v>149</v>
      </c>
      <c r="HA12" s="38">
        <f t="shared" si="3"/>
        <v>0</v>
      </c>
      <c r="HB12" s="28" t="s">
        <v>110</v>
      </c>
      <c r="HC12" s="38">
        <f t="shared" si="3"/>
        <v>0</v>
      </c>
      <c r="HD12" s="38">
        <f t="shared" si="3"/>
        <v>0</v>
      </c>
      <c r="HE12" s="38">
        <f t="shared" si="3"/>
        <v>0</v>
      </c>
      <c r="HF12" s="28" t="s">
        <v>110</v>
      </c>
      <c r="HG12" s="38">
        <f t="shared" si="3"/>
        <v>928005738</v>
      </c>
      <c r="HH12" s="38">
        <f t="shared" si="3"/>
        <v>69886025</v>
      </c>
      <c r="HI12" s="28" t="s">
        <v>110</v>
      </c>
      <c r="HJ12" s="38">
        <f t="shared" si="3"/>
        <v>0</v>
      </c>
      <c r="HK12" s="28" t="s">
        <v>110</v>
      </c>
      <c r="HL12" s="38">
        <f t="shared" si="3"/>
        <v>0</v>
      </c>
      <c r="HM12" s="38">
        <f t="shared" si="3"/>
        <v>0</v>
      </c>
      <c r="HN12" s="38">
        <f t="shared" si="3"/>
        <v>0</v>
      </c>
      <c r="HO12" s="38">
        <f t="shared" si="3"/>
        <v>0</v>
      </c>
      <c r="HP12" s="38">
        <f t="shared" si="3"/>
        <v>56731788</v>
      </c>
      <c r="HQ12" s="38">
        <f t="shared" si="3"/>
        <v>89179267</v>
      </c>
      <c r="HR12" s="38">
        <f t="shared" si="3"/>
        <v>123803594</v>
      </c>
      <c r="HS12" s="38">
        <f t="shared" si="3"/>
        <v>212615592</v>
      </c>
      <c r="HT12" s="38">
        <f t="shared" si="3"/>
        <v>0</v>
      </c>
      <c r="HU12" s="38">
        <f t="shared" si="3"/>
        <v>0</v>
      </c>
      <c r="HV12" s="38">
        <f t="shared" si="3"/>
        <v>0</v>
      </c>
      <c r="HW12" s="38">
        <f t="shared" si="3"/>
        <v>0</v>
      </c>
      <c r="HX12" s="28" t="s">
        <v>110</v>
      </c>
      <c r="HY12" s="38">
        <f t="shared" si="3"/>
        <v>0</v>
      </c>
      <c r="HZ12" s="28" t="s">
        <v>110</v>
      </c>
      <c r="IA12" s="38">
        <f t="shared" si="3"/>
        <v>20559075</v>
      </c>
      <c r="IB12" s="38">
        <f t="shared" si="3"/>
        <v>29004258</v>
      </c>
      <c r="IC12" s="38">
        <f t="shared" si="3"/>
        <v>106295365</v>
      </c>
      <c r="ID12" s="38">
        <f t="shared" si="3"/>
        <v>29418345</v>
      </c>
      <c r="IE12" s="38">
        <f t="shared" si="3"/>
        <v>47800000</v>
      </c>
      <c r="IF12" s="28" t="s">
        <v>110</v>
      </c>
      <c r="IG12" s="38">
        <f t="shared" si="3"/>
        <v>16388128</v>
      </c>
      <c r="IH12" s="38">
        <f t="shared" si="3"/>
        <v>10375723</v>
      </c>
      <c r="II12" s="38">
        <f t="shared" si="3"/>
        <v>13918360</v>
      </c>
      <c r="IJ12" s="38">
        <f t="shared" si="3"/>
        <v>9949279</v>
      </c>
      <c r="IK12" s="38">
        <f t="shared" si="3"/>
        <v>139104703</v>
      </c>
      <c r="IL12" s="38">
        <f t="shared" si="3"/>
        <v>0</v>
      </c>
      <c r="IM12" s="38">
        <f t="shared" si="3"/>
        <v>7450640</v>
      </c>
      <c r="IN12" s="38">
        <f t="shared" si="3"/>
        <v>454335364</v>
      </c>
      <c r="IO12" s="38">
        <f t="shared" si="3"/>
        <v>0</v>
      </c>
      <c r="IP12" s="38">
        <f t="shared" si="3"/>
        <v>0</v>
      </c>
      <c r="IQ12" s="38">
        <f t="shared" si="3"/>
        <v>59428601</v>
      </c>
      <c r="IR12" s="38">
        <f t="shared" si="3"/>
        <v>0</v>
      </c>
      <c r="IS12" s="38">
        <f t="shared" si="3"/>
        <v>76073620</v>
      </c>
      <c r="IT12" s="38">
        <f t="shared" si="3"/>
        <v>0</v>
      </c>
      <c r="IU12" s="38">
        <f t="shared" si="3"/>
        <v>0</v>
      </c>
      <c r="IV12" s="38">
        <f t="shared" ref="IV12:JO12" si="4">IF(IV11&lt;0,0,IV11)</f>
        <v>1395292081</v>
      </c>
      <c r="IW12" s="38">
        <f t="shared" si="4"/>
        <v>201561096</v>
      </c>
      <c r="IX12" s="38">
        <f t="shared" si="4"/>
        <v>0</v>
      </c>
      <c r="IY12" s="38">
        <f t="shared" si="4"/>
        <v>42103656</v>
      </c>
      <c r="IZ12" s="38">
        <f t="shared" si="4"/>
        <v>0</v>
      </c>
      <c r="JA12" s="38">
        <f t="shared" si="4"/>
        <v>85356440</v>
      </c>
      <c r="JB12" s="38">
        <f t="shared" si="4"/>
        <v>0</v>
      </c>
      <c r="JC12" s="38">
        <f t="shared" si="4"/>
        <v>0</v>
      </c>
      <c r="JD12" s="38">
        <f t="shared" si="4"/>
        <v>0</v>
      </c>
      <c r="JE12" s="38">
        <f t="shared" si="4"/>
        <v>0</v>
      </c>
      <c r="JF12" s="38">
        <f t="shared" si="4"/>
        <v>2967440</v>
      </c>
      <c r="JG12" s="38">
        <f t="shared" si="4"/>
        <v>8074333</v>
      </c>
      <c r="JH12" s="38">
        <f t="shared" si="4"/>
        <v>0</v>
      </c>
      <c r="JI12" s="38">
        <f t="shared" si="4"/>
        <v>8933314</v>
      </c>
      <c r="JJ12" s="38">
        <f t="shared" si="4"/>
        <v>0</v>
      </c>
      <c r="JK12" s="38">
        <f t="shared" si="4"/>
        <v>0</v>
      </c>
      <c r="JL12" s="38">
        <f t="shared" si="4"/>
        <v>40520555</v>
      </c>
      <c r="JM12" s="38">
        <f t="shared" si="4"/>
        <v>543394454</v>
      </c>
      <c r="JN12" s="38">
        <f t="shared" si="4"/>
        <v>0</v>
      </c>
      <c r="JO12" s="38">
        <f t="shared" si="4"/>
        <v>0</v>
      </c>
      <c r="JP12" s="34" t="s">
        <v>149</v>
      </c>
      <c r="JQ12" s="38">
        <f t="shared" ref="JQ12:KI12" si="5">IF(JQ11&lt;0,0,JQ11)</f>
        <v>0</v>
      </c>
      <c r="JR12" s="34" t="s">
        <v>128</v>
      </c>
      <c r="JS12" s="34" t="s">
        <v>149</v>
      </c>
      <c r="JT12" s="38">
        <f t="shared" si="5"/>
        <v>60529076</v>
      </c>
      <c r="JU12" s="38">
        <f t="shared" si="5"/>
        <v>29125885</v>
      </c>
      <c r="JV12" s="38">
        <f t="shared" si="5"/>
        <v>19898244</v>
      </c>
      <c r="JW12" s="38">
        <f t="shared" si="5"/>
        <v>295316501</v>
      </c>
      <c r="JX12" s="38">
        <f t="shared" si="5"/>
        <v>34846936</v>
      </c>
      <c r="JY12" s="38">
        <f t="shared" si="5"/>
        <v>819713240</v>
      </c>
      <c r="JZ12" s="38">
        <f t="shared" si="5"/>
        <v>644318567</v>
      </c>
      <c r="KA12" s="38">
        <f t="shared" si="5"/>
        <v>0</v>
      </c>
      <c r="KB12" s="38">
        <f t="shared" si="5"/>
        <v>180244647</v>
      </c>
      <c r="KC12" s="38">
        <f t="shared" si="5"/>
        <v>183633816</v>
      </c>
      <c r="KD12" s="38">
        <f t="shared" si="5"/>
        <v>0</v>
      </c>
      <c r="KE12" s="38">
        <f t="shared" si="5"/>
        <v>287575616</v>
      </c>
      <c r="KF12" s="38">
        <f t="shared" si="5"/>
        <v>0</v>
      </c>
      <c r="KG12" s="34" t="s">
        <v>149</v>
      </c>
      <c r="KH12" s="38">
        <f t="shared" si="5"/>
        <v>0</v>
      </c>
      <c r="KI12" s="38">
        <f t="shared" si="5"/>
        <v>2850520</v>
      </c>
    </row>
    <row r="13" spans="1:296" ht="17.25" customHeight="1">
      <c r="A13" s="103"/>
      <c r="B13" s="24" t="s">
        <v>79</v>
      </c>
      <c r="C13" s="21" t="s">
        <v>35</v>
      </c>
      <c r="D13" s="28">
        <v>43495330</v>
      </c>
      <c r="E13" s="28">
        <v>578561529</v>
      </c>
      <c r="F13" s="28">
        <v>48616144</v>
      </c>
      <c r="G13" s="28">
        <v>397408221</v>
      </c>
      <c r="H13" s="28" t="s">
        <v>148</v>
      </c>
      <c r="I13" s="28">
        <v>2408576155</v>
      </c>
      <c r="J13" s="28">
        <v>1688967699</v>
      </c>
      <c r="K13" s="28" t="s">
        <v>128</v>
      </c>
      <c r="L13" s="28">
        <v>624238898</v>
      </c>
      <c r="M13" s="28" t="s">
        <v>110</v>
      </c>
      <c r="N13" s="28" t="s">
        <v>110</v>
      </c>
      <c r="O13" s="28">
        <v>0</v>
      </c>
      <c r="P13" s="28">
        <v>265466839</v>
      </c>
      <c r="Q13" s="28">
        <v>344279902</v>
      </c>
      <c r="R13" s="28">
        <v>0</v>
      </c>
      <c r="S13" s="28">
        <v>0</v>
      </c>
      <c r="T13" s="28">
        <v>74113226</v>
      </c>
      <c r="U13" s="28" t="s">
        <v>110</v>
      </c>
      <c r="V13" s="28" t="s">
        <v>110</v>
      </c>
      <c r="W13" s="28" t="s">
        <v>128</v>
      </c>
      <c r="X13" s="28">
        <v>5074444</v>
      </c>
      <c r="Y13" s="28">
        <v>320594866</v>
      </c>
      <c r="Z13" s="28">
        <v>0</v>
      </c>
      <c r="AA13" s="28">
        <v>211120</v>
      </c>
      <c r="AB13" s="28">
        <v>322963425</v>
      </c>
      <c r="AC13" s="28">
        <v>0</v>
      </c>
      <c r="AD13" s="28">
        <v>55509867</v>
      </c>
      <c r="AE13" s="28">
        <v>70292460</v>
      </c>
      <c r="AF13" s="28">
        <v>0</v>
      </c>
      <c r="AG13" s="28" t="s">
        <v>110</v>
      </c>
      <c r="AH13" s="28" t="s">
        <v>149</v>
      </c>
      <c r="AI13" s="28" t="s">
        <v>148</v>
      </c>
      <c r="AJ13" s="28">
        <v>0</v>
      </c>
      <c r="AK13" s="28">
        <v>0</v>
      </c>
      <c r="AL13" s="28">
        <v>185221306</v>
      </c>
      <c r="AM13" s="28">
        <v>0</v>
      </c>
      <c r="AN13" s="28" t="s">
        <v>128</v>
      </c>
      <c r="AO13" s="28">
        <v>920380</v>
      </c>
      <c r="AP13" s="28" t="s">
        <v>149</v>
      </c>
      <c r="AQ13" s="28">
        <v>0</v>
      </c>
      <c r="AR13" s="28" t="s">
        <v>128</v>
      </c>
      <c r="AS13" s="28"/>
      <c r="AT13" s="28">
        <v>46726730</v>
      </c>
      <c r="AU13" s="28" t="s">
        <v>110</v>
      </c>
      <c r="AV13" s="28">
        <v>0</v>
      </c>
      <c r="AW13" s="28">
        <v>0</v>
      </c>
      <c r="AX13" s="28">
        <v>0</v>
      </c>
      <c r="AY13" s="28" t="s">
        <v>128</v>
      </c>
      <c r="AZ13" s="28">
        <v>16984600</v>
      </c>
      <c r="BA13" s="28">
        <v>76149567</v>
      </c>
      <c r="BB13" s="28" t="s">
        <v>148</v>
      </c>
      <c r="BC13" s="28">
        <v>0</v>
      </c>
      <c r="BD13" s="28" t="s">
        <v>128</v>
      </c>
      <c r="BE13" s="28" t="s">
        <v>110</v>
      </c>
      <c r="BF13" s="28">
        <v>0</v>
      </c>
      <c r="BG13" s="28" t="s">
        <v>110</v>
      </c>
      <c r="BH13" s="28">
        <v>0</v>
      </c>
      <c r="BI13" s="28">
        <v>40420506</v>
      </c>
      <c r="BJ13" s="28">
        <v>121456071</v>
      </c>
      <c r="BK13" s="28">
        <v>14934750</v>
      </c>
      <c r="BL13" s="28">
        <v>0</v>
      </c>
      <c r="BM13" s="28">
        <v>0</v>
      </c>
      <c r="BN13" s="28">
        <v>111909095</v>
      </c>
      <c r="BO13" s="28" t="s">
        <v>149</v>
      </c>
      <c r="BP13" s="28" t="s">
        <v>110</v>
      </c>
      <c r="BQ13" s="28" t="s">
        <v>110</v>
      </c>
      <c r="BR13" s="28" t="s">
        <v>128</v>
      </c>
      <c r="BS13" s="28">
        <v>84485753</v>
      </c>
      <c r="BT13" s="28" t="s">
        <v>110</v>
      </c>
      <c r="BU13" s="28">
        <v>3423538</v>
      </c>
      <c r="BV13" s="28" t="s">
        <v>149</v>
      </c>
      <c r="BW13" s="28">
        <v>16327280</v>
      </c>
      <c r="BX13" s="28">
        <v>4089600</v>
      </c>
      <c r="BY13" s="28"/>
      <c r="BZ13" s="28">
        <v>51495801</v>
      </c>
      <c r="CA13" s="28">
        <v>0</v>
      </c>
      <c r="CB13" s="28">
        <v>0</v>
      </c>
      <c r="CC13" s="28">
        <v>12479813</v>
      </c>
      <c r="CD13" s="28">
        <v>0</v>
      </c>
      <c r="CE13" s="28">
        <v>154351663</v>
      </c>
      <c r="CF13" s="28" t="s">
        <v>110</v>
      </c>
      <c r="CG13" s="28" t="s">
        <v>149</v>
      </c>
      <c r="CH13" s="28">
        <v>116485419</v>
      </c>
      <c r="CI13" s="28">
        <v>13414478</v>
      </c>
      <c r="CJ13" s="28" t="s">
        <v>110</v>
      </c>
      <c r="CK13" s="28">
        <v>26581962</v>
      </c>
      <c r="CL13" s="28">
        <v>118320896</v>
      </c>
      <c r="CM13" s="28">
        <v>0</v>
      </c>
      <c r="CN13" s="28">
        <v>942380723</v>
      </c>
      <c r="CO13" s="28">
        <v>28406480</v>
      </c>
      <c r="CP13" s="28"/>
      <c r="CQ13" s="28" t="s">
        <v>149</v>
      </c>
      <c r="CR13" s="28" t="s">
        <v>110</v>
      </c>
      <c r="CS13" s="28">
        <v>40856600</v>
      </c>
      <c r="CT13" s="28" t="s">
        <v>110</v>
      </c>
      <c r="CU13" s="28">
        <v>0</v>
      </c>
      <c r="CV13" s="28">
        <v>0</v>
      </c>
      <c r="CW13" s="28">
        <v>0</v>
      </c>
      <c r="CX13" s="28">
        <v>33957275</v>
      </c>
      <c r="CY13" s="28">
        <v>0</v>
      </c>
      <c r="CZ13" s="28" t="s">
        <v>110</v>
      </c>
      <c r="DA13" s="28">
        <v>76704685</v>
      </c>
      <c r="DB13" s="28" t="s">
        <v>110</v>
      </c>
      <c r="DC13" s="28" t="s">
        <v>149</v>
      </c>
      <c r="DD13" s="28" t="s">
        <v>149</v>
      </c>
      <c r="DE13" s="28">
        <v>635470</v>
      </c>
      <c r="DF13" s="28">
        <v>255096362</v>
      </c>
      <c r="DG13" s="28">
        <v>0</v>
      </c>
      <c r="DH13" s="28">
        <v>43000469</v>
      </c>
      <c r="DI13" s="28">
        <v>69470908</v>
      </c>
      <c r="DJ13" s="28">
        <v>74773995</v>
      </c>
      <c r="DK13" s="28">
        <v>0</v>
      </c>
      <c r="DL13" s="28">
        <v>290993307</v>
      </c>
      <c r="DM13" s="28">
        <v>0</v>
      </c>
      <c r="DN13" s="28">
        <v>342240</v>
      </c>
      <c r="DO13" s="28">
        <v>18373889</v>
      </c>
      <c r="DP13" s="28">
        <v>8875722</v>
      </c>
      <c r="DQ13" s="28">
        <v>161229100</v>
      </c>
      <c r="DR13" s="28">
        <v>1497228</v>
      </c>
      <c r="DS13" s="28">
        <v>0</v>
      </c>
      <c r="DT13" s="28">
        <v>148463746</v>
      </c>
      <c r="DU13" s="28">
        <v>3442240</v>
      </c>
      <c r="DV13" s="28">
        <v>40399672</v>
      </c>
      <c r="DW13" s="28"/>
      <c r="DX13" s="28">
        <v>23337744</v>
      </c>
      <c r="DY13" s="28">
        <v>551143634</v>
      </c>
      <c r="DZ13" s="28">
        <v>11668872</v>
      </c>
      <c r="EA13" s="28">
        <v>12309470</v>
      </c>
      <c r="EB13" s="28">
        <v>0</v>
      </c>
      <c r="EC13" s="28">
        <v>2474075361</v>
      </c>
      <c r="ED13" s="28">
        <v>0</v>
      </c>
      <c r="EE13" s="28">
        <v>63486068</v>
      </c>
      <c r="EF13" s="28">
        <v>75150313</v>
      </c>
      <c r="EG13" s="28">
        <v>0</v>
      </c>
      <c r="EH13" s="28" t="s">
        <v>149</v>
      </c>
      <c r="EI13" s="28">
        <v>1942560</v>
      </c>
      <c r="EJ13" s="28">
        <v>311715542</v>
      </c>
      <c r="EK13" s="28">
        <v>117515924</v>
      </c>
      <c r="EL13" s="28">
        <v>0</v>
      </c>
      <c r="EM13" s="28">
        <v>349876610</v>
      </c>
      <c r="EN13" s="28">
        <v>61175550</v>
      </c>
      <c r="EO13" s="28">
        <v>500313684</v>
      </c>
      <c r="EP13" s="28">
        <v>23479837</v>
      </c>
      <c r="EQ13" s="28">
        <v>180927685</v>
      </c>
      <c r="ER13" s="28">
        <v>1094564114</v>
      </c>
      <c r="ES13" s="28">
        <v>804024641</v>
      </c>
      <c r="ET13" s="28">
        <v>16401720</v>
      </c>
      <c r="EU13" s="28">
        <v>906720</v>
      </c>
      <c r="EV13" s="28">
        <v>0</v>
      </c>
      <c r="EW13" s="28">
        <v>0</v>
      </c>
      <c r="EX13" s="28">
        <v>3249080</v>
      </c>
      <c r="EY13" s="28">
        <v>0</v>
      </c>
      <c r="EZ13" s="28">
        <v>466442098</v>
      </c>
      <c r="FA13" s="28">
        <v>0</v>
      </c>
      <c r="FB13" s="28" t="s">
        <v>149</v>
      </c>
      <c r="FC13" s="28">
        <v>20447099</v>
      </c>
      <c r="FD13" s="28">
        <v>48741818</v>
      </c>
      <c r="FE13" s="28">
        <v>63726666</v>
      </c>
      <c r="FF13" s="28">
        <v>90610117</v>
      </c>
      <c r="FG13" s="28">
        <v>24761468</v>
      </c>
      <c r="FH13" s="28" t="s">
        <v>110</v>
      </c>
      <c r="FI13" s="28">
        <v>35234873</v>
      </c>
      <c r="FJ13" s="28" t="s">
        <v>110</v>
      </c>
      <c r="FK13" s="28">
        <v>44277095</v>
      </c>
      <c r="FL13" s="28">
        <v>658158199</v>
      </c>
      <c r="FM13" s="28" t="s">
        <v>149</v>
      </c>
      <c r="FN13" s="28"/>
      <c r="FO13" s="28">
        <v>0</v>
      </c>
      <c r="FP13" s="28" t="s">
        <v>128</v>
      </c>
      <c r="FQ13" s="28" t="s">
        <v>149</v>
      </c>
      <c r="FR13" s="28" t="s">
        <v>149</v>
      </c>
      <c r="FS13" s="28">
        <v>113167644</v>
      </c>
      <c r="FT13" s="28">
        <v>0</v>
      </c>
      <c r="FU13" s="28">
        <v>0</v>
      </c>
      <c r="FV13" s="28">
        <v>0</v>
      </c>
      <c r="FW13" s="28" t="s">
        <v>110</v>
      </c>
      <c r="FX13" s="28">
        <v>0</v>
      </c>
      <c r="FY13" s="28" t="s">
        <v>149</v>
      </c>
      <c r="FZ13" s="28" t="s">
        <v>110</v>
      </c>
      <c r="GA13" s="28" t="s">
        <v>128</v>
      </c>
      <c r="GB13" s="28">
        <v>2775574</v>
      </c>
      <c r="GC13" s="28" t="s">
        <v>149</v>
      </c>
      <c r="GD13" s="28">
        <v>0</v>
      </c>
      <c r="GE13" s="28" t="s">
        <v>110</v>
      </c>
      <c r="GF13" s="28" t="s">
        <v>128</v>
      </c>
      <c r="GG13" s="28">
        <v>0</v>
      </c>
      <c r="GH13" s="28">
        <v>0</v>
      </c>
      <c r="GI13" s="28" t="s">
        <v>128</v>
      </c>
      <c r="GJ13" s="28">
        <v>0</v>
      </c>
      <c r="GK13" s="28" t="s">
        <v>110</v>
      </c>
      <c r="GL13" s="28">
        <v>49147017</v>
      </c>
      <c r="GM13" s="28" t="s">
        <v>110</v>
      </c>
      <c r="GN13" s="28"/>
      <c r="GO13" s="28">
        <v>0</v>
      </c>
      <c r="GP13" s="28" t="s">
        <v>110</v>
      </c>
      <c r="GQ13" s="28">
        <v>0</v>
      </c>
      <c r="GR13" s="28">
        <v>0</v>
      </c>
      <c r="GS13" s="28">
        <v>0</v>
      </c>
      <c r="GT13" s="28">
        <v>0</v>
      </c>
      <c r="GU13" s="28" t="s">
        <v>149</v>
      </c>
      <c r="GV13" s="28">
        <v>0</v>
      </c>
      <c r="GW13" s="28">
        <v>826816668</v>
      </c>
      <c r="GX13" s="28"/>
      <c r="GY13" s="28">
        <v>16822045</v>
      </c>
      <c r="GZ13" s="28" t="s">
        <v>149</v>
      </c>
      <c r="HA13" s="28">
        <v>0</v>
      </c>
      <c r="HB13" s="28" t="s">
        <v>110</v>
      </c>
      <c r="HC13" s="28">
        <v>0</v>
      </c>
      <c r="HD13" s="28"/>
      <c r="HE13" s="28"/>
      <c r="HF13" s="28" t="s">
        <v>110</v>
      </c>
      <c r="HG13" s="28">
        <v>930302299</v>
      </c>
      <c r="HH13" s="28">
        <v>51481933</v>
      </c>
      <c r="HI13" s="28" t="s">
        <v>110</v>
      </c>
      <c r="HJ13" s="28">
        <v>0</v>
      </c>
      <c r="HK13" s="28" t="s">
        <v>110</v>
      </c>
      <c r="HL13" s="28">
        <v>0</v>
      </c>
      <c r="HM13" s="28"/>
      <c r="HN13" s="28"/>
      <c r="HO13" s="28"/>
      <c r="HP13" s="28">
        <v>55012275</v>
      </c>
      <c r="HQ13" s="28">
        <v>87381381</v>
      </c>
      <c r="HR13" s="28">
        <v>123803594</v>
      </c>
      <c r="HS13" s="28">
        <v>240223636</v>
      </c>
      <c r="HT13" s="28"/>
      <c r="HU13" s="28">
        <v>13440</v>
      </c>
      <c r="HV13" s="28"/>
      <c r="HW13" s="28">
        <v>1476925</v>
      </c>
      <c r="HX13" s="28" t="s">
        <v>110</v>
      </c>
      <c r="HY13" s="28">
        <v>0</v>
      </c>
      <c r="HZ13" s="28" t="s">
        <v>110</v>
      </c>
      <c r="IA13" s="28">
        <v>73961855</v>
      </c>
      <c r="IB13" s="28">
        <v>82475053</v>
      </c>
      <c r="IC13" s="28">
        <v>94955760</v>
      </c>
      <c r="ID13" s="28">
        <v>25378422</v>
      </c>
      <c r="IE13" s="28">
        <v>47800000</v>
      </c>
      <c r="IF13" s="28" t="s">
        <v>110</v>
      </c>
      <c r="IG13" s="28">
        <v>13548566</v>
      </c>
      <c r="IH13" s="28">
        <v>9786418</v>
      </c>
      <c r="II13" s="28">
        <v>13918360</v>
      </c>
      <c r="IJ13" s="28">
        <v>9949279</v>
      </c>
      <c r="IK13" s="28">
        <v>207433019</v>
      </c>
      <c r="IL13" s="28"/>
      <c r="IM13" s="28">
        <v>7450640</v>
      </c>
      <c r="IN13" s="28">
        <v>579028417</v>
      </c>
      <c r="IO13" s="28"/>
      <c r="IP13" s="28">
        <v>6519480</v>
      </c>
      <c r="IQ13" s="28">
        <v>130203629</v>
      </c>
      <c r="IR13" s="28"/>
      <c r="IS13" s="28">
        <v>76073620</v>
      </c>
      <c r="IT13" s="28"/>
      <c r="IU13" s="28"/>
      <c r="IV13" s="28">
        <v>1401268604</v>
      </c>
      <c r="IW13" s="28">
        <v>256863967</v>
      </c>
      <c r="IX13" s="28"/>
      <c r="IY13" s="28">
        <v>42103656</v>
      </c>
      <c r="IZ13" s="28"/>
      <c r="JA13" s="28">
        <v>98039790</v>
      </c>
      <c r="JB13" s="28"/>
      <c r="JC13" s="28"/>
      <c r="JD13" s="28">
        <v>1872717</v>
      </c>
      <c r="JE13" s="28">
        <v>7058080</v>
      </c>
      <c r="JF13" s="28">
        <v>2967440</v>
      </c>
      <c r="JG13" s="28">
        <v>8074333</v>
      </c>
      <c r="JH13" s="28"/>
      <c r="JI13" s="28">
        <v>17228086</v>
      </c>
      <c r="JJ13" s="34"/>
      <c r="JK13" s="34"/>
      <c r="JL13" s="34">
        <v>46579555</v>
      </c>
      <c r="JM13" s="34">
        <v>575529745</v>
      </c>
      <c r="JN13" s="34"/>
      <c r="JO13" s="34"/>
      <c r="JP13" s="34" t="s">
        <v>149</v>
      </c>
      <c r="JQ13" s="34">
        <v>7332712</v>
      </c>
      <c r="JR13" s="34" t="s">
        <v>128</v>
      </c>
      <c r="JS13" s="34" t="s">
        <v>149</v>
      </c>
      <c r="JT13" s="34">
        <v>43359679</v>
      </c>
      <c r="JU13" s="34">
        <v>29125885</v>
      </c>
      <c r="JV13" s="34">
        <v>19898244</v>
      </c>
      <c r="JW13" s="34">
        <v>292149959</v>
      </c>
      <c r="JX13" s="34"/>
      <c r="JY13" s="34">
        <v>855713240</v>
      </c>
      <c r="JZ13" s="34">
        <v>644318567</v>
      </c>
      <c r="KA13" s="34">
        <v>809313</v>
      </c>
      <c r="KB13" s="34">
        <v>215642362</v>
      </c>
      <c r="KC13" s="34">
        <v>159999480</v>
      </c>
      <c r="KD13" s="34">
        <v>4526720</v>
      </c>
      <c r="KE13" s="34">
        <v>287683596</v>
      </c>
      <c r="KF13" s="34"/>
      <c r="KG13" s="34" t="s">
        <v>149</v>
      </c>
      <c r="KH13" s="34"/>
      <c r="KI13" s="34">
        <v>2635402</v>
      </c>
    </row>
    <row r="14" spans="1:296" ht="17.25" customHeight="1">
      <c r="A14" s="103"/>
      <c r="B14" s="24" t="s">
        <v>80</v>
      </c>
      <c r="C14" s="21" t="s">
        <v>36</v>
      </c>
      <c r="D14" s="28"/>
      <c r="E14" s="28"/>
      <c r="F14" s="28"/>
      <c r="G14" s="28"/>
      <c r="H14" s="28" t="s">
        <v>148</v>
      </c>
      <c r="I14" s="28"/>
      <c r="J14" s="28">
        <v>0</v>
      </c>
      <c r="K14" s="28" t="s">
        <v>128</v>
      </c>
      <c r="L14" s="28">
        <v>0</v>
      </c>
      <c r="M14" s="28" t="s">
        <v>110</v>
      </c>
      <c r="N14" s="28" t="s">
        <v>110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 t="s">
        <v>110</v>
      </c>
      <c r="V14" s="28" t="s">
        <v>110</v>
      </c>
      <c r="W14" s="28" t="s">
        <v>128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 t="s">
        <v>110</v>
      </c>
      <c r="AH14" s="28" t="s">
        <v>149</v>
      </c>
      <c r="AI14" s="28" t="s">
        <v>148</v>
      </c>
      <c r="AJ14" s="28">
        <v>0</v>
      </c>
      <c r="AK14" s="28">
        <v>0</v>
      </c>
      <c r="AL14" s="28">
        <v>0</v>
      </c>
      <c r="AM14" s="28">
        <v>0</v>
      </c>
      <c r="AN14" s="28" t="s">
        <v>128</v>
      </c>
      <c r="AO14" s="28">
        <v>0</v>
      </c>
      <c r="AP14" s="28" t="s">
        <v>149</v>
      </c>
      <c r="AQ14" s="28">
        <v>0</v>
      </c>
      <c r="AR14" s="28" t="s">
        <v>128</v>
      </c>
      <c r="AS14" s="28"/>
      <c r="AT14" s="28">
        <v>0</v>
      </c>
      <c r="AU14" s="28" t="s">
        <v>110</v>
      </c>
      <c r="AV14" s="28">
        <v>0</v>
      </c>
      <c r="AW14" s="28">
        <v>0</v>
      </c>
      <c r="AX14" s="28">
        <v>0</v>
      </c>
      <c r="AY14" s="28" t="s">
        <v>128</v>
      </c>
      <c r="AZ14" s="28">
        <v>0</v>
      </c>
      <c r="BA14" s="28">
        <v>0</v>
      </c>
      <c r="BB14" s="28" t="s">
        <v>148</v>
      </c>
      <c r="BC14" s="28">
        <v>0</v>
      </c>
      <c r="BD14" s="28" t="s">
        <v>128</v>
      </c>
      <c r="BE14" s="28" t="s">
        <v>110</v>
      </c>
      <c r="BF14" s="28">
        <v>0</v>
      </c>
      <c r="BG14" s="28" t="s">
        <v>110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 t="s">
        <v>149</v>
      </c>
      <c r="BP14" s="28" t="s">
        <v>110</v>
      </c>
      <c r="BQ14" s="28" t="s">
        <v>110</v>
      </c>
      <c r="BR14" s="28" t="s">
        <v>128</v>
      </c>
      <c r="BS14" s="28"/>
      <c r="BT14" s="28" t="s">
        <v>110</v>
      </c>
      <c r="BU14" s="28">
        <v>0</v>
      </c>
      <c r="BV14" s="28" t="s">
        <v>149</v>
      </c>
      <c r="BW14" s="28">
        <v>0</v>
      </c>
      <c r="BX14" s="28">
        <v>0</v>
      </c>
      <c r="BY14" s="28"/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 t="s">
        <v>110</v>
      </c>
      <c r="CG14" s="28" t="s">
        <v>149</v>
      </c>
      <c r="CH14" s="28">
        <v>0</v>
      </c>
      <c r="CI14" s="28">
        <v>0</v>
      </c>
      <c r="CJ14" s="28" t="s">
        <v>110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/>
      <c r="CQ14" s="28" t="s">
        <v>149</v>
      </c>
      <c r="CR14" s="28" t="s">
        <v>110</v>
      </c>
      <c r="CS14" s="28">
        <v>0</v>
      </c>
      <c r="CT14" s="28" t="s">
        <v>110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8" t="s">
        <v>110</v>
      </c>
      <c r="DA14" s="28">
        <v>0</v>
      </c>
      <c r="DB14" s="28" t="s">
        <v>110</v>
      </c>
      <c r="DC14" s="28" t="s">
        <v>149</v>
      </c>
      <c r="DD14" s="28" t="s">
        <v>149</v>
      </c>
      <c r="DE14" s="28">
        <v>0</v>
      </c>
      <c r="DF14" s="28"/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>
        <v>0</v>
      </c>
      <c r="DM14" s="28">
        <v>0</v>
      </c>
      <c r="DN14" s="28">
        <v>0</v>
      </c>
      <c r="DO14" s="28">
        <v>0</v>
      </c>
      <c r="DP14" s="28">
        <v>0</v>
      </c>
      <c r="DQ14" s="28">
        <v>0</v>
      </c>
      <c r="DR14" s="28">
        <v>0</v>
      </c>
      <c r="DS14" s="28">
        <v>0</v>
      </c>
      <c r="DT14" s="28">
        <v>0</v>
      </c>
      <c r="DU14" s="28">
        <v>0</v>
      </c>
      <c r="DV14" s="28">
        <v>0</v>
      </c>
      <c r="DW14" s="28"/>
      <c r="DX14" s="28">
        <v>0</v>
      </c>
      <c r="DY14" s="28">
        <v>0</v>
      </c>
      <c r="DZ14" s="28">
        <v>0</v>
      </c>
      <c r="EA14" s="28">
        <v>0</v>
      </c>
      <c r="EB14" s="28">
        <v>0</v>
      </c>
      <c r="EC14" s="28">
        <v>0</v>
      </c>
      <c r="ED14" s="28">
        <v>0</v>
      </c>
      <c r="EE14" s="28"/>
      <c r="EF14" s="28">
        <v>0</v>
      </c>
      <c r="EG14" s="28">
        <v>0</v>
      </c>
      <c r="EH14" s="28" t="s">
        <v>149</v>
      </c>
      <c r="EI14" s="28">
        <v>0</v>
      </c>
      <c r="EJ14" s="28">
        <v>0</v>
      </c>
      <c r="EK14" s="28">
        <v>0</v>
      </c>
      <c r="EL14" s="28">
        <v>0</v>
      </c>
      <c r="EM14" s="28">
        <v>0</v>
      </c>
      <c r="EN14" s="28">
        <v>0</v>
      </c>
      <c r="EO14" s="28">
        <v>0</v>
      </c>
      <c r="EP14" s="28">
        <v>0</v>
      </c>
      <c r="EQ14" s="28">
        <v>62777585</v>
      </c>
      <c r="ER14" s="28"/>
      <c r="ES14" s="28">
        <v>0</v>
      </c>
      <c r="ET14" s="28">
        <v>0</v>
      </c>
      <c r="EU14" s="28">
        <v>0</v>
      </c>
      <c r="EV14" s="28">
        <v>0</v>
      </c>
      <c r="EW14" s="28">
        <v>0</v>
      </c>
      <c r="EX14" s="28">
        <v>0</v>
      </c>
      <c r="EY14" s="28">
        <v>0</v>
      </c>
      <c r="EZ14" s="28">
        <v>0</v>
      </c>
      <c r="FA14" s="28">
        <v>0</v>
      </c>
      <c r="FB14" s="28" t="s">
        <v>149</v>
      </c>
      <c r="FC14" s="28"/>
      <c r="FD14" s="28">
        <v>0</v>
      </c>
      <c r="FE14" s="28">
        <v>0</v>
      </c>
      <c r="FF14" s="28"/>
      <c r="FG14" s="28">
        <v>0</v>
      </c>
      <c r="FH14" s="28" t="s">
        <v>110</v>
      </c>
      <c r="FI14" s="28">
        <v>0</v>
      </c>
      <c r="FJ14" s="28" t="s">
        <v>110</v>
      </c>
      <c r="FK14" s="28">
        <v>0</v>
      </c>
      <c r="FL14" s="28">
        <v>0</v>
      </c>
      <c r="FM14" s="28" t="s">
        <v>149</v>
      </c>
      <c r="FN14" s="28"/>
      <c r="FO14" s="28">
        <v>0</v>
      </c>
      <c r="FP14" s="28" t="s">
        <v>128</v>
      </c>
      <c r="FQ14" s="28" t="s">
        <v>149</v>
      </c>
      <c r="FR14" s="28" t="s">
        <v>149</v>
      </c>
      <c r="FS14" s="28">
        <v>0</v>
      </c>
      <c r="FT14" s="28">
        <v>0</v>
      </c>
      <c r="FU14" s="28">
        <v>0</v>
      </c>
      <c r="FV14" s="28">
        <v>0</v>
      </c>
      <c r="FW14" s="28" t="s">
        <v>110</v>
      </c>
      <c r="FX14" s="28">
        <v>0</v>
      </c>
      <c r="FY14" s="28" t="s">
        <v>149</v>
      </c>
      <c r="FZ14" s="28" t="s">
        <v>110</v>
      </c>
      <c r="GA14" s="28" t="s">
        <v>128</v>
      </c>
      <c r="GB14" s="28"/>
      <c r="GC14" s="28" t="s">
        <v>149</v>
      </c>
      <c r="GD14" s="28">
        <v>0</v>
      </c>
      <c r="GE14" s="28" t="s">
        <v>110</v>
      </c>
      <c r="GF14" s="28" t="s">
        <v>128</v>
      </c>
      <c r="GG14" s="28">
        <v>0</v>
      </c>
      <c r="GH14" s="28">
        <v>0</v>
      </c>
      <c r="GI14" s="28" t="s">
        <v>128</v>
      </c>
      <c r="GJ14" s="28">
        <v>0</v>
      </c>
      <c r="GK14" s="28" t="s">
        <v>110</v>
      </c>
      <c r="GL14" s="28">
        <v>0</v>
      </c>
      <c r="GM14" s="28" t="s">
        <v>110</v>
      </c>
      <c r="GN14" s="28"/>
      <c r="GO14" s="28">
        <v>0</v>
      </c>
      <c r="GP14" s="28" t="s">
        <v>110</v>
      </c>
      <c r="GQ14" s="28">
        <v>0</v>
      </c>
      <c r="GR14" s="28">
        <v>0</v>
      </c>
      <c r="GS14" s="28">
        <v>0</v>
      </c>
      <c r="GT14" s="28">
        <v>0</v>
      </c>
      <c r="GU14" s="28" t="s">
        <v>149</v>
      </c>
      <c r="GV14" s="28">
        <v>0</v>
      </c>
      <c r="GW14" s="28">
        <v>0</v>
      </c>
      <c r="GX14" s="28"/>
      <c r="GY14" s="28">
        <v>0</v>
      </c>
      <c r="GZ14" s="28" t="s">
        <v>149</v>
      </c>
      <c r="HA14" s="28">
        <v>0</v>
      </c>
      <c r="HB14" s="28" t="s">
        <v>110</v>
      </c>
      <c r="HC14" s="28">
        <v>0</v>
      </c>
      <c r="HD14" s="28"/>
      <c r="HE14" s="28"/>
      <c r="HF14" s="28" t="s">
        <v>110</v>
      </c>
      <c r="HG14" s="28"/>
      <c r="HH14" s="28"/>
      <c r="HI14" s="28" t="s">
        <v>110</v>
      </c>
      <c r="HJ14" s="28">
        <v>0</v>
      </c>
      <c r="HK14" s="28" t="s">
        <v>110</v>
      </c>
      <c r="HL14" s="28">
        <v>0</v>
      </c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 t="s">
        <v>110</v>
      </c>
      <c r="HY14" s="28"/>
      <c r="HZ14" s="28" t="s">
        <v>110</v>
      </c>
      <c r="IA14" s="28"/>
      <c r="IB14" s="28"/>
      <c r="IC14" s="28"/>
      <c r="ID14" s="28"/>
      <c r="IE14" s="28"/>
      <c r="IF14" s="28" t="s">
        <v>110</v>
      </c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34"/>
      <c r="JK14" s="34"/>
      <c r="JL14" s="34"/>
      <c r="JM14" s="34"/>
      <c r="JN14" s="34"/>
      <c r="JO14" s="34"/>
      <c r="JP14" s="34" t="s">
        <v>149</v>
      </c>
      <c r="JQ14" s="34"/>
      <c r="JR14" s="34" t="s">
        <v>128</v>
      </c>
      <c r="JS14" s="34" t="s">
        <v>149</v>
      </c>
      <c r="JT14" s="34"/>
      <c r="JU14" s="34"/>
      <c r="JV14" s="34"/>
      <c r="JW14" s="34"/>
      <c r="JX14" s="34">
        <v>13163007</v>
      </c>
      <c r="JY14" s="34"/>
      <c r="JZ14" s="34"/>
      <c r="KA14" s="34"/>
      <c r="KB14" s="34"/>
      <c r="KC14" s="34"/>
      <c r="KD14" s="34"/>
      <c r="KE14" s="34"/>
      <c r="KF14" s="34"/>
      <c r="KG14" s="34" t="s">
        <v>149</v>
      </c>
      <c r="KH14" s="34"/>
      <c r="KI14" s="34"/>
    </row>
    <row r="15" spans="1:296" ht="17.25" customHeight="1">
      <c r="A15" s="103"/>
      <c r="B15" s="24" t="s">
        <v>81</v>
      </c>
      <c r="C15" s="21" t="s">
        <v>37</v>
      </c>
      <c r="D15" s="28"/>
      <c r="E15" s="28">
        <v>122290480</v>
      </c>
      <c r="F15" s="28"/>
      <c r="G15" s="28"/>
      <c r="H15" s="28" t="s">
        <v>148</v>
      </c>
      <c r="I15" s="28">
        <v>5661915</v>
      </c>
      <c r="J15" s="28">
        <v>2813748</v>
      </c>
      <c r="K15" s="28" t="s">
        <v>128</v>
      </c>
      <c r="L15" s="28">
        <v>106896611</v>
      </c>
      <c r="M15" s="28" t="s">
        <v>110</v>
      </c>
      <c r="N15" s="28" t="s">
        <v>110</v>
      </c>
      <c r="O15" s="28">
        <v>0</v>
      </c>
      <c r="P15" s="28">
        <v>0</v>
      </c>
      <c r="Q15" s="28">
        <v>2529792</v>
      </c>
      <c r="R15" s="28">
        <v>0</v>
      </c>
      <c r="S15" s="28">
        <v>0</v>
      </c>
      <c r="T15" s="28">
        <v>0</v>
      </c>
      <c r="U15" s="28" t="s">
        <v>110</v>
      </c>
      <c r="V15" s="28" t="s">
        <v>110</v>
      </c>
      <c r="W15" s="28" t="s">
        <v>128</v>
      </c>
      <c r="X15" s="28">
        <v>0</v>
      </c>
      <c r="Y15" s="28">
        <v>39564567</v>
      </c>
      <c r="Z15" s="28">
        <v>0</v>
      </c>
      <c r="AA15" s="28">
        <v>0</v>
      </c>
      <c r="AB15" s="28">
        <v>57548461</v>
      </c>
      <c r="AC15" s="28">
        <v>0</v>
      </c>
      <c r="AD15" s="28">
        <v>0</v>
      </c>
      <c r="AE15" s="28">
        <v>0</v>
      </c>
      <c r="AF15" s="28">
        <v>0</v>
      </c>
      <c r="AG15" s="28" t="s">
        <v>110</v>
      </c>
      <c r="AH15" s="28" t="s">
        <v>149</v>
      </c>
      <c r="AI15" s="28" t="s">
        <v>148</v>
      </c>
      <c r="AJ15" s="28">
        <v>0</v>
      </c>
      <c r="AK15" s="28">
        <v>0</v>
      </c>
      <c r="AL15" s="28">
        <v>28085852</v>
      </c>
      <c r="AM15" s="28">
        <v>0</v>
      </c>
      <c r="AN15" s="28" t="s">
        <v>128</v>
      </c>
      <c r="AO15" s="28">
        <v>0</v>
      </c>
      <c r="AP15" s="28" t="s">
        <v>149</v>
      </c>
      <c r="AQ15" s="28">
        <v>0</v>
      </c>
      <c r="AR15" s="28" t="s">
        <v>128</v>
      </c>
      <c r="AS15" s="28"/>
      <c r="AT15" s="28">
        <v>0</v>
      </c>
      <c r="AU15" s="28" t="s">
        <v>110</v>
      </c>
      <c r="AV15" s="28">
        <v>0</v>
      </c>
      <c r="AW15" s="28">
        <v>0</v>
      </c>
      <c r="AX15" s="28">
        <v>0</v>
      </c>
      <c r="AY15" s="28" t="s">
        <v>128</v>
      </c>
      <c r="AZ15" s="28">
        <v>0</v>
      </c>
      <c r="BA15" s="28">
        <v>15213170</v>
      </c>
      <c r="BB15" s="28" t="s">
        <v>148</v>
      </c>
      <c r="BC15" s="28">
        <v>0</v>
      </c>
      <c r="BD15" s="28" t="s">
        <v>128</v>
      </c>
      <c r="BE15" s="28" t="s">
        <v>110</v>
      </c>
      <c r="BF15" s="28">
        <v>0</v>
      </c>
      <c r="BG15" s="28" t="s">
        <v>110</v>
      </c>
      <c r="BH15" s="28">
        <v>0</v>
      </c>
      <c r="BI15" s="28">
        <v>0</v>
      </c>
      <c r="BJ15" s="28">
        <v>3269799</v>
      </c>
      <c r="BK15" s="28">
        <v>0</v>
      </c>
      <c r="BL15" s="28">
        <v>0</v>
      </c>
      <c r="BM15" s="28">
        <v>0</v>
      </c>
      <c r="BN15" s="28">
        <v>19726353</v>
      </c>
      <c r="BO15" s="28" t="s">
        <v>149</v>
      </c>
      <c r="BP15" s="28" t="s">
        <v>110</v>
      </c>
      <c r="BQ15" s="28" t="s">
        <v>110</v>
      </c>
      <c r="BR15" s="28" t="s">
        <v>128</v>
      </c>
      <c r="BS15" s="28"/>
      <c r="BT15" s="28" t="s">
        <v>110</v>
      </c>
      <c r="BU15" s="28">
        <v>0</v>
      </c>
      <c r="BV15" s="28" t="s">
        <v>149</v>
      </c>
      <c r="BW15" s="28">
        <v>0</v>
      </c>
      <c r="BX15" s="28">
        <v>0</v>
      </c>
      <c r="BY15" s="28"/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3596779</v>
      </c>
      <c r="CF15" s="28" t="s">
        <v>110</v>
      </c>
      <c r="CG15" s="28" t="s">
        <v>149</v>
      </c>
      <c r="CH15" s="28">
        <v>5805327</v>
      </c>
      <c r="CI15" s="28">
        <v>0</v>
      </c>
      <c r="CJ15" s="28" t="s">
        <v>110</v>
      </c>
      <c r="CK15" s="28">
        <v>0</v>
      </c>
      <c r="CL15" s="28">
        <v>20910938</v>
      </c>
      <c r="CM15" s="28">
        <v>0</v>
      </c>
      <c r="CN15" s="28">
        <v>6483667</v>
      </c>
      <c r="CO15" s="28">
        <v>0</v>
      </c>
      <c r="CP15" s="28"/>
      <c r="CQ15" s="28" t="s">
        <v>149</v>
      </c>
      <c r="CR15" s="28" t="s">
        <v>110</v>
      </c>
      <c r="CS15" s="28">
        <v>0</v>
      </c>
      <c r="CT15" s="28" t="s">
        <v>110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 t="s">
        <v>110</v>
      </c>
      <c r="DA15" s="28">
        <v>0</v>
      </c>
      <c r="DB15" s="28" t="s">
        <v>110</v>
      </c>
      <c r="DC15" s="28" t="s">
        <v>149</v>
      </c>
      <c r="DD15" s="28" t="s">
        <v>149</v>
      </c>
      <c r="DE15" s="28">
        <v>0</v>
      </c>
      <c r="DF15" s="28">
        <v>9620093</v>
      </c>
      <c r="DG15" s="28">
        <v>0</v>
      </c>
      <c r="DH15" s="28">
        <v>12347793</v>
      </c>
      <c r="DI15" s="28">
        <v>0</v>
      </c>
      <c r="DJ15" s="28">
        <v>0</v>
      </c>
      <c r="DK15" s="28">
        <v>0</v>
      </c>
      <c r="DL15" s="28">
        <v>42055638</v>
      </c>
      <c r="DM15" s="28">
        <v>0</v>
      </c>
      <c r="DN15" s="28">
        <v>0</v>
      </c>
      <c r="DO15" s="28">
        <v>1359548</v>
      </c>
      <c r="DP15" s="28">
        <v>0</v>
      </c>
      <c r="DQ15" s="28">
        <v>19366388</v>
      </c>
      <c r="DR15" s="28">
        <v>275351</v>
      </c>
      <c r="DS15" s="28">
        <v>0</v>
      </c>
      <c r="DT15" s="28">
        <v>0</v>
      </c>
      <c r="DU15" s="28">
        <v>0</v>
      </c>
      <c r="DV15" s="28">
        <v>8692216</v>
      </c>
      <c r="DW15" s="28"/>
      <c r="DX15" s="28">
        <v>0</v>
      </c>
      <c r="DY15" s="28">
        <v>80601978</v>
      </c>
      <c r="DZ15" s="28">
        <v>0</v>
      </c>
      <c r="EA15" s="28">
        <v>0</v>
      </c>
      <c r="EB15" s="28">
        <v>0</v>
      </c>
      <c r="EC15" s="28">
        <v>32578957</v>
      </c>
      <c r="ED15" s="28">
        <v>0</v>
      </c>
      <c r="EE15" s="28">
        <v>15135727</v>
      </c>
      <c r="EF15" s="28">
        <v>0</v>
      </c>
      <c r="EG15" s="28">
        <v>0</v>
      </c>
      <c r="EH15" s="28" t="s">
        <v>149</v>
      </c>
      <c r="EI15" s="28">
        <v>0</v>
      </c>
      <c r="EJ15" s="28">
        <v>9399238</v>
      </c>
      <c r="EK15" s="28">
        <v>19876936</v>
      </c>
      <c r="EL15" s="28">
        <v>0</v>
      </c>
      <c r="EM15" s="28">
        <v>90217768</v>
      </c>
      <c r="EN15" s="28">
        <v>0</v>
      </c>
      <c r="EO15" s="28">
        <v>5438192</v>
      </c>
      <c r="EP15" s="28">
        <v>0</v>
      </c>
      <c r="EQ15" s="28">
        <v>34771730</v>
      </c>
      <c r="ER15" s="28">
        <v>8064070</v>
      </c>
      <c r="ES15" s="28">
        <v>2443744</v>
      </c>
      <c r="ET15" s="28">
        <v>0</v>
      </c>
      <c r="EU15" s="28">
        <v>0</v>
      </c>
      <c r="EV15" s="28">
        <v>0</v>
      </c>
      <c r="EW15" s="28">
        <v>0</v>
      </c>
      <c r="EX15" s="28">
        <v>0</v>
      </c>
      <c r="EY15" s="28">
        <v>0</v>
      </c>
      <c r="EZ15" s="28">
        <v>5994631</v>
      </c>
      <c r="FA15" s="28">
        <v>0</v>
      </c>
      <c r="FB15" s="28" t="s">
        <v>149</v>
      </c>
      <c r="FC15" s="28">
        <v>6883787</v>
      </c>
      <c r="FD15" s="28">
        <v>0</v>
      </c>
      <c r="FE15" s="28">
        <v>10790337</v>
      </c>
      <c r="FF15" s="28">
        <v>3596779</v>
      </c>
      <c r="FG15" s="28">
        <v>0</v>
      </c>
      <c r="FH15" s="28" t="s">
        <v>110</v>
      </c>
      <c r="FI15" s="28">
        <v>1032568</v>
      </c>
      <c r="FJ15" s="28" t="s">
        <v>110</v>
      </c>
      <c r="FK15" s="28">
        <v>0</v>
      </c>
      <c r="FL15" s="28">
        <v>114424319</v>
      </c>
      <c r="FM15" s="28" t="s">
        <v>149</v>
      </c>
      <c r="FN15" s="28"/>
      <c r="FO15" s="28">
        <v>0</v>
      </c>
      <c r="FP15" s="28" t="s">
        <v>128</v>
      </c>
      <c r="FQ15" s="28" t="s">
        <v>149</v>
      </c>
      <c r="FR15" s="28" t="s">
        <v>149</v>
      </c>
      <c r="FS15" s="28">
        <v>10325681</v>
      </c>
      <c r="FT15" s="28">
        <v>0</v>
      </c>
      <c r="FU15" s="28">
        <v>0</v>
      </c>
      <c r="FV15" s="28">
        <v>0</v>
      </c>
      <c r="FW15" s="28" t="s">
        <v>110</v>
      </c>
      <c r="FX15" s="28">
        <v>0</v>
      </c>
      <c r="FY15" s="28" t="s">
        <v>149</v>
      </c>
      <c r="FZ15" s="28" t="s">
        <v>110</v>
      </c>
      <c r="GA15" s="28" t="s">
        <v>128</v>
      </c>
      <c r="GB15" s="28"/>
      <c r="GC15" s="28" t="s">
        <v>149</v>
      </c>
      <c r="GD15" s="28">
        <v>0</v>
      </c>
      <c r="GE15" s="28" t="s">
        <v>110</v>
      </c>
      <c r="GF15" s="28" t="s">
        <v>128</v>
      </c>
      <c r="GG15" s="28">
        <v>0</v>
      </c>
      <c r="GH15" s="28">
        <v>0</v>
      </c>
      <c r="GI15" s="28" t="s">
        <v>128</v>
      </c>
      <c r="GJ15" s="28">
        <v>0</v>
      </c>
      <c r="GK15" s="28" t="s">
        <v>110</v>
      </c>
      <c r="GL15" s="28">
        <v>9774978</v>
      </c>
      <c r="GM15" s="28" t="s">
        <v>110</v>
      </c>
      <c r="GN15" s="28"/>
      <c r="GO15" s="28">
        <v>0</v>
      </c>
      <c r="GP15" s="28" t="s">
        <v>110</v>
      </c>
      <c r="GQ15" s="28">
        <v>0</v>
      </c>
      <c r="GR15" s="28">
        <v>0</v>
      </c>
      <c r="GS15" s="28">
        <v>0</v>
      </c>
      <c r="GT15" s="28">
        <v>0</v>
      </c>
      <c r="GU15" s="28" t="s">
        <v>149</v>
      </c>
      <c r="GV15" s="28">
        <v>0</v>
      </c>
      <c r="GW15" s="28">
        <v>978071</v>
      </c>
      <c r="GX15" s="28"/>
      <c r="GY15" s="28">
        <v>917838</v>
      </c>
      <c r="GZ15" s="28" t="s">
        <v>149</v>
      </c>
      <c r="HA15" s="28">
        <v>0</v>
      </c>
      <c r="HB15" s="28" t="s">
        <v>110</v>
      </c>
      <c r="HC15" s="28">
        <v>0</v>
      </c>
      <c r="HD15" s="28"/>
      <c r="HE15" s="28"/>
      <c r="HF15" s="28" t="s">
        <v>110</v>
      </c>
      <c r="HG15" s="28">
        <v>4577719</v>
      </c>
      <c r="HH15" s="28">
        <v>18404092</v>
      </c>
      <c r="HI15" s="28" t="s">
        <v>110</v>
      </c>
      <c r="HJ15" s="28">
        <v>0</v>
      </c>
      <c r="HK15" s="28" t="s">
        <v>110</v>
      </c>
      <c r="HL15" s="28">
        <v>0</v>
      </c>
      <c r="HM15" s="28"/>
      <c r="HN15" s="28"/>
      <c r="HO15" s="28"/>
      <c r="HP15" s="28">
        <v>1719513</v>
      </c>
      <c r="HQ15" s="28">
        <v>30718901</v>
      </c>
      <c r="HR15" s="28"/>
      <c r="HS15" s="28">
        <v>96798956</v>
      </c>
      <c r="HT15" s="28"/>
      <c r="HU15" s="28"/>
      <c r="HV15" s="28"/>
      <c r="HW15" s="28"/>
      <c r="HX15" s="28" t="s">
        <v>110</v>
      </c>
      <c r="HY15" s="28"/>
      <c r="HZ15" s="28" t="s">
        <v>110</v>
      </c>
      <c r="IA15" s="28"/>
      <c r="IB15" s="28">
        <v>14616575</v>
      </c>
      <c r="IC15" s="28">
        <v>11339605</v>
      </c>
      <c r="ID15" s="28">
        <v>4039923</v>
      </c>
      <c r="IE15" s="28"/>
      <c r="IF15" s="28" t="s">
        <v>110</v>
      </c>
      <c r="IG15" s="28">
        <v>2839562</v>
      </c>
      <c r="IH15" s="28">
        <v>1789785</v>
      </c>
      <c r="II15" s="28"/>
      <c r="IJ15" s="28"/>
      <c r="IK15" s="28">
        <v>38413684</v>
      </c>
      <c r="IL15" s="28"/>
      <c r="IM15" s="28"/>
      <c r="IN15" s="28">
        <v>69476057</v>
      </c>
      <c r="IO15" s="28"/>
      <c r="IP15" s="28"/>
      <c r="IQ15" s="28">
        <v>29334972</v>
      </c>
      <c r="IR15" s="28"/>
      <c r="IS15" s="28"/>
      <c r="IT15" s="28"/>
      <c r="IU15" s="28"/>
      <c r="IV15" s="28">
        <v>1376757</v>
      </c>
      <c r="IW15" s="28">
        <v>3596779</v>
      </c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34"/>
      <c r="JK15" s="34"/>
      <c r="JL15" s="34"/>
      <c r="JM15" s="34">
        <v>1798389</v>
      </c>
      <c r="JN15" s="34"/>
      <c r="JO15" s="34"/>
      <c r="JP15" s="34" t="s">
        <v>149</v>
      </c>
      <c r="JQ15" s="34"/>
      <c r="JR15" s="34" t="s">
        <v>128</v>
      </c>
      <c r="JS15" s="34" t="s">
        <v>149</v>
      </c>
      <c r="JT15" s="34">
        <v>17175049</v>
      </c>
      <c r="JU15" s="34"/>
      <c r="JV15" s="34"/>
      <c r="JW15" s="34">
        <v>3166542</v>
      </c>
      <c r="JX15" s="34">
        <v>21683929</v>
      </c>
      <c r="JY15" s="34"/>
      <c r="JZ15" s="34"/>
      <c r="KA15" s="34"/>
      <c r="KB15" s="34">
        <v>29600285</v>
      </c>
      <c r="KC15" s="34">
        <v>23634336</v>
      </c>
      <c r="KD15" s="34"/>
      <c r="KE15" s="34"/>
      <c r="KF15" s="34"/>
      <c r="KG15" s="34" t="s">
        <v>149</v>
      </c>
      <c r="KH15" s="34"/>
      <c r="KI15" s="34">
        <v>215118</v>
      </c>
    </row>
    <row r="16" spans="1:296" ht="17.25" customHeight="1">
      <c r="A16" s="103"/>
      <c r="B16" s="24" t="s">
        <v>82</v>
      </c>
      <c r="C16" s="21" t="s">
        <v>39</v>
      </c>
      <c r="D16" s="28">
        <v>61166370</v>
      </c>
      <c r="E16" s="28">
        <v>64214000</v>
      </c>
      <c r="F16" s="28">
        <v>66690240</v>
      </c>
      <c r="G16" s="28">
        <v>3471140</v>
      </c>
      <c r="H16" s="28" t="s">
        <v>148</v>
      </c>
      <c r="I16" s="28">
        <v>10262650</v>
      </c>
      <c r="J16" s="28">
        <v>0</v>
      </c>
      <c r="K16" s="28" t="s">
        <v>128</v>
      </c>
      <c r="L16" s="28">
        <v>130733758</v>
      </c>
      <c r="M16" s="28" t="s">
        <v>110</v>
      </c>
      <c r="N16" s="28" t="s">
        <v>110</v>
      </c>
      <c r="O16" s="28">
        <v>0</v>
      </c>
      <c r="P16" s="28">
        <v>70930050</v>
      </c>
      <c r="Q16" s="28">
        <v>0</v>
      </c>
      <c r="R16" s="28"/>
      <c r="S16" s="28"/>
      <c r="T16" s="28">
        <v>0</v>
      </c>
      <c r="U16" s="28" t="s">
        <v>110</v>
      </c>
      <c r="V16" s="28" t="s">
        <v>110</v>
      </c>
      <c r="W16" s="28" t="s">
        <v>128</v>
      </c>
      <c r="X16" s="28"/>
      <c r="Y16" s="28">
        <v>78000000</v>
      </c>
      <c r="Z16" s="28">
        <v>0</v>
      </c>
      <c r="AA16" s="28">
        <v>0</v>
      </c>
      <c r="AB16" s="28">
        <v>24138065</v>
      </c>
      <c r="AC16" s="28">
        <v>0</v>
      </c>
      <c r="AD16" s="28">
        <v>0</v>
      </c>
      <c r="AE16" s="28">
        <v>19552550</v>
      </c>
      <c r="AF16" s="28">
        <v>0</v>
      </c>
      <c r="AG16" s="28" t="s">
        <v>110</v>
      </c>
      <c r="AH16" s="28" t="s">
        <v>149</v>
      </c>
      <c r="AI16" s="28" t="s">
        <v>148</v>
      </c>
      <c r="AJ16" s="28">
        <v>0</v>
      </c>
      <c r="AK16" s="28">
        <v>0</v>
      </c>
      <c r="AL16" s="28">
        <v>0</v>
      </c>
      <c r="AM16" s="28">
        <v>0</v>
      </c>
      <c r="AN16" s="28" t="s">
        <v>128</v>
      </c>
      <c r="AO16" s="28">
        <v>0</v>
      </c>
      <c r="AP16" s="28" t="s">
        <v>149</v>
      </c>
      <c r="AQ16" s="28">
        <v>0</v>
      </c>
      <c r="AR16" s="28" t="s">
        <v>128</v>
      </c>
      <c r="AS16" s="28"/>
      <c r="AT16" s="28">
        <v>1657330</v>
      </c>
      <c r="AU16" s="28" t="s">
        <v>110</v>
      </c>
      <c r="AV16" s="28">
        <v>0</v>
      </c>
      <c r="AW16" s="28">
        <v>0</v>
      </c>
      <c r="AX16" s="28">
        <v>0</v>
      </c>
      <c r="AY16" s="28" t="s">
        <v>128</v>
      </c>
      <c r="AZ16" s="28">
        <v>0</v>
      </c>
      <c r="BA16" s="28">
        <v>60999000</v>
      </c>
      <c r="BB16" s="28" t="s">
        <v>148</v>
      </c>
      <c r="BC16" s="28">
        <v>0</v>
      </c>
      <c r="BD16" s="28" t="s">
        <v>128</v>
      </c>
      <c r="BE16" s="28" t="s">
        <v>110</v>
      </c>
      <c r="BF16" s="28">
        <v>0</v>
      </c>
      <c r="BG16" s="28" t="s">
        <v>110</v>
      </c>
      <c r="BH16" s="28">
        <v>0</v>
      </c>
      <c r="BI16" s="28">
        <v>16875000</v>
      </c>
      <c r="BJ16" s="28">
        <v>75981481</v>
      </c>
      <c r="BK16" s="28">
        <v>0</v>
      </c>
      <c r="BL16" s="28">
        <v>0</v>
      </c>
      <c r="BM16" s="28">
        <v>0</v>
      </c>
      <c r="BN16" s="28">
        <v>57392460</v>
      </c>
      <c r="BO16" s="28" t="s">
        <v>149</v>
      </c>
      <c r="BP16" s="28" t="s">
        <v>110</v>
      </c>
      <c r="BQ16" s="28" t="s">
        <v>110</v>
      </c>
      <c r="BR16" s="28" t="s">
        <v>128</v>
      </c>
      <c r="BS16" s="28">
        <v>227305968</v>
      </c>
      <c r="BT16" s="28" t="s">
        <v>110</v>
      </c>
      <c r="BU16" s="28">
        <v>0</v>
      </c>
      <c r="BV16" s="28" t="s">
        <v>149</v>
      </c>
      <c r="BW16" s="28">
        <v>99674720</v>
      </c>
      <c r="BX16" s="28">
        <v>0</v>
      </c>
      <c r="BY16" s="28"/>
      <c r="BZ16" s="28">
        <v>43491880</v>
      </c>
      <c r="CA16" s="28">
        <v>0</v>
      </c>
      <c r="CB16" s="28">
        <v>0</v>
      </c>
      <c r="CC16" s="28">
        <v>19357230</v>
      </c>
      <c r="CD16" s="28">
        <v>0</v>
      </c>
      <c r="CE16" s="28">
        <v>3600000</v>
      </c>
      <c r="CF16" s="28" t="s">
        <v>110</v>
      </c>
      <c r="CG16" s="28" t="s">
        <v>149</v>
      </c>
      <c r="CH16" s="28">
        <v>25149660</v>
      </c>
      <c r="CI16" s="28">
        <v>209231762</v>
      </c>
      <c r="CJ16" s="28" t="s">
        <v>110</v>
      </c>
      <c r="CK16" s="28">
        <v>0</v>
      </c>
      <c r="CL16" s="28">
        <v>86452000</v>
      </c>
      <c r="CM16" s="28">
        <v>0</v>
      </c>
      <c r="CN16" s="28">
        <v>161466820</v>
      </c>
      <c r="CO16" s="28">
        <v>0</v>
      </c>
      <c r="CP16" s="28">
        <v>7000000</v>
      </c>
      <c r="CQ16" s="28" t="s">
        <v>149</v>
      </c>
      <c r="CR16" s="28" t="s">
        <v>110</v>
      </c>
      <c r="CS16" s="28">
        <v>0</v>
      </c>
      <c r="CT16" s="28" t="s">
        <v>110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8" t="s">
        <v>110</v>
      </c>
      <c r="DA16" s="28">
        <v>12000000</v>
      </c>
      <c r="DB16" s="28" t="s">
        <v>110</v>
      </c>
      <c r="DC16" s="28" t="s">
        <v>149</v>
      </c>
      <c r="DD16" s="28" t="s">
        <v>149</v>
      </c>
      <c r="DE16" s="28">
        <v>0</v>
      </c>
      <c r="DF16" s="28"/>
      <c r="DG16" s="28">
        <v>0</v>
      </c>
      <c r="DH16" s="28">
        <v>5395000</v>
      </c>
      <c r="DI16" s="28">
        <v>118599</v>
      </c>
      <c r="DJ16" s="28">
        <v>0</v>
      </c>
      <c r="DK16" s="28"/>
      <c r="DL16" s="28">
        <v>106779000</v>
      </c>
      <c r="DM16" s="28">
        <v>0</v>
      </c>
      <c r="DN16" s="28">
        <v>8000000</v>
      </c>
      <c r="DO16" s="28">
        <v>35581620</v>
      </c>
      <c r="DP16" s="28">
        <v>27866790</v>
      </c>
      <c r="DQ16" s="28">
        <v>1612160</v>
      </c>
      <c r="DR16" s="28">
        <v>0</v>
      </c>
      <c r="DS16" s="28">
        <v>0</v>
      </c>
      <c r="DT16" s="28">
        <v>2938090</v>
      </c>
      <c r="DU16" s="28">
        <v>0</v>
      </c>
      <c r="DV16" s="28">
        <v>8400000</v>
      </c>
      <c r="DW16" s="28"/>
      <c r="DX16" s="28">
        <v>0</v>
      </c>
      <c r="DY16" s="28">
        <v>43956000</v>
      </c>
      <c r="DZ16" s="28">
        <v>6000000</v>
      </c>
      <c r="EA16" s="28">
        <v>150000</v>
      </c>
      <c r="EB16" s="28">
        <v>0</v>
      </c>
      <c r="EC16" s="28">
        <v>172591705</v>
      </c>
      <c r="ED16" s="28">
        <v>0</v>
      </c>
      <c r="EE16" s="28">
        <v>43464000</v>
      </c>
      <c r="EF16" s="28">
        <v>0</v>
      </c>
      <c r="EG16" s="28"/>
      <c r="EH16" s="28" t="s">
        <v>149</v>
      </c>
      <c r="EI16" s="28">
        <v>0</v>
      </c>
      <c r="EJ16" s="28">
        <v>0</v>
      </c>
      <c r="EK16" s="28">
        <v>56853850</v>
      </c>
      <c r="EL16" s="28">
        <v>0</v>
      </c>
      <c r="EM16" s="28">
        <v>0</v>
      </c>
      <c r="EN16" s="28">
        <v>9603462</v>
      </c>
      <c r="EO16" s="28">
        <v>65117270</v>
      </c>
      <c r="EP16" s="28">
        <v>37138000</v>
      </c>
      <c r="EQ16" s="28">
        <v>146941610</v>
      </c>
      <c r="ER16" s="28">
        <v>14246230</v>
      </c>
      <c r="ES16" s="28">
        <v>17800000</v>
      </c>
      <c r="ET16" s="28">
        <v>0</v>
      </c>
      <c r="EU16" s="28">
        <v>0</v>
      </c>
      <c r="EV16" s="28">
        <v>0</v>
      </c>
      <c r="EW16" s="28">
        <v>0</v>
      </c>
      <c r="EX16" s="28">
        <v>0</v>
      </c>
      <c r="EY16" s="28">
        <v>0</v>
      </c>
      <c r="EZ16" s="28">
        <v>0</v>
      </c>
      <c r="FA16" s="28">
        <v>0</v>
      </c>
      <c r="FB16" s="28" t="s">
        <v>149</v>
      </c>
      <c r="FC16" s="28">
        <v>12760000</v>
      </c>
      <c r="FD16" s="28">
        <v>0</v>
      </c>
      <c r="FE16" s="28">
        <v>3600000</v>
      </c>
      <c r="FF16" s="28">
        <v>0</v>
      </c>
      <c r="FG16" s="28">
        <v>0</v>
      </c>
      <c r="FH16" s="28" t="s">
        <v>110</v>
      </c>
      <c r="FI16" s="28">
        <v>4147000</v>
      </c>
      <c r="FJ16" s="28" t="s">
        <v>110</v>
      </c>
      <c r="FK16" s="28">
        <v>0</v>
      </c>
      <c r="FL16" s="28">
        <v>246650057</v>
      </c>
      <c r="FM16" s="28" t="s">
        <v>149</v>
      </c>
      <c r="FN16" s="28"/>
      <c r="FO16" s="28">
        <v>0</v>
      </c>
      <c r="FP16" s="28" t="s">
        <v>128</v>
      </c>
      <c r="FQ16" s="28" t="s">
        <v>149</v>
      </c>
      <c r="FR16" s="28" t="s">
        <v>149</v>
      </c>
      <c r="FS16" s="28">
        <v>130754255</v>
      </c>
      <c r="FT16" s="28">
        <v>0</v>
      </c>
      <c r="FU16" s="28">
        <v>0</v>
      </c>
      <c r="FV16" s="28">
        <v>0</v>
      </c>
      <c r="FW16" s="28" t="s">
        <v>110</v>
      </c>
      <c r="FX16" s="28">
        <v>0</v>
      </c>
      <c r="FY16" s="28" t="s">
        <v>149</v>
      </c>
      <c r="FZ16" s="28" t="s">
        <v>110</v>
      </c>
      <c r="GA16" s="28" t="s">
        <v>128</v>
      </c>
      <c r="GB16" s="28">
        <v>284905353</v>
      </c>
      <c r="GC16" s="28" t="s">
        <v>149</v>
      </c>
      <c r="GD16" s="28">
        <v>0</v>
      </c>
      <c r="GE16" s="28" t="s">
        <v>110</v>
      </c>
      <c r="GF16" s="28" t="s">
        <v>128</v>
      </c>
      <c r="GG16" s="28">
        <v>0</v>
      </c>
      <c r="GH16" s="28">
        <v>0</v>
      </c>
      <c r="GI16" s="28" t="s">
        <v>128</v>
      </c>
      <c r="GJ16" s="28">
        <v>0</v>
      </c>
      <c r="GK16" s="28" t="s">
        <v>110</v>
      </c>
      <c r="GL16" s="28">
        <v>24042000</v>
      </c>
      <c r="GM16" s="28" t="s">
        <v>110</v>
      </c>
      <c r="GN16" s="28"/>
      <c r="GO16" s="28">
        <v>0</v>
      </c>
      <c r="GP16" s="28" t="s">
        <v>110</v>
      </c>
      <c r="GQ16" s="28">
        <v>0</v>
      </c>
      <c r="GR16" s="28">
        <v>0</v>
      </c>
      <c r="GS16" s="28">
        <v>0</v>
      </c>
      <c r="GT16" s="28">
        <v>0</v>
      </c>
      <c r="GU16" s="28" t="s">
        <v>149</v>
      </c>
      <c r="GV16" s="28">
        <v>0</v>
      </c>
      <c r="GW16" s="28">
        <v>15884210</v>
      </c>
      <c r="GX16" s="28"/>
      <c r="GY16" s="28">
        <v>0</v>
      </c>
      <c r="GZ16" s="28" t="s">
        <v>149</v>
      </c>
      <c r="HA16" s="28">
        <v>0</v>
      </c>
      <c r="HB16" s="28" t="s">
        <v>110</v>
      </c>
      <c r="HC16" s="28">
        <v>0</v>
      </c>
      <c r="HD16" s="28"/>
      <c r="HE16" s="28"/>
      <c r="HF16" s="28" t="s">
        <v>110</v>
      </c>
      <c r="HG16" s="28">
        <v>6874280</v>
      </c>
      <c r="HH16" s="28"/>
      <c r="HI16" s="28" t="s">
        <v>110</v>
      </c>
      <c r="HJ16" s="28">
        <v>0</v>
      </c>
      <c r="HK16" s="28" t="s">
        <v>110</v>
      </c>
      <c r="HL16" s="28">
        <v>0</v>
      </c>
      <c r="HM16" s="28"/>
      <c r="HN16" s="28"/>
      <c r="HO16" s="28">
        <v>9600000</v>
      </c>
      <c r="HP16" s="28"/>
      <c r="HQ16" s="28">
        <v>28921015</v>
      </c>
      <c r="HR16" s="28"/>
      <c r="HS16" s="28">
        <v>124407000</v>
      </c>
      <c r="HT16" s="28"/>
      <c r="HU16" s="28">
        <v>28396026</v>
      </c>
      <c r="HV16" s="28"/>
      <c r="HW16" s="28">
        <v>10627830</v>
      </c>
      <c r="HX16" s="28" t="s">
        <v>110</v>
      </c>
      <c r="HY16" s="28"/>
      <c r="HZ16" s="28" t="s">
        <v>110</v>
      </c>
      <c r="IA16" s="28">
        <v>53402780</v>
      </c>
      <c r="IB16" s="28">
        <v>68087370</v>
      </c>
      <c r="IC16" s="28"/>
      <c r="ID16" s="28"/>
      <c r="IE16" s="28"/>
      <c r="IF16" s="28" t="s">
        <v>110</v>
      </c>
      <c r="IG16" s="28"/>
      <c r="IH16" s="28">
        <v>1200480</v>
      </c>
      <c r="II16" s="28"/>
      <c r="IJ16" s="28"/>
      <c r="IK16" s="28">
        <v>106742000</v>
      </c>
      <c r="IL16" s="28"/>
      <c r="IM16" s="28"/>
      <c r="IN16" s="28">
        <v>194169110</v>
      </c>
      <c r="IO16" s="28"/>
      <c r="IP16" s="28">
        <v>139419570</v>
      </c>
      <c r="IQ16" s="28">
        <v>100110000</v>
      </c>
      <c r="IR16" s="28"/>
      <c r="IS16" s="28"/>
      <c r="IT16" s="28"/>
      <c r="IU16" s="28"/>
      <c r="IV16" s="28">
        <v>7353280</v>
      </c>
      <c r="IW16" s="28">
        <v>58899650</v>
      </c>
      <c r="IX16" s="28"/>
      <c r="IY16" s="28"/>
      <c r="IZ16" s="28"/>
      <c r="JA16" s="28">
        <v>12683350</v>
      </c>
      <c r="JB16" s="28"/>
      <c r="JC16" s="28"/>
      <c r="JD16" s="28">
        <v>5364208</v>
      </c>
      <c r="JE16" s="28">
        <v>103511990</v>
      </c>
      <c r="JF16" s="28"/>
      <c r="JG16" s="28"/>
      <c r="JH16" s="28"/>
      <c r="JI16" s="28">
        <v>8294772</v>
      </c>
      <c r="JJ16" s="34">
        <v>68939500</v>
      </c>
      <c r="JK16" s="34"/>
      <c r="JL16" s="34">
        <v>6059000</v>
      </c>
      <c r="JM16" s="34">
        <v>33933680</v>
      </c>
      <c r="JN16" s="34"/>
      <c r="JO16" s="34">
        <v>3000000</v>
      </c>
      <c r="JP16" s="34" t="s">
        <v>149</v>
      </c>
      <c r="JQ16" s="34">
        <v>30915280</v>
      </c>
      <c r="JR16" s="34" t="s">
        <v>128</v>
      </c>
      <c r="JS16" s="34" t="s">
        <v>149</v>
      </c>
      <c r="JT16" s="34">
        <v>5652</v>
      </c>
      <c r="JU16" s="34"/>
      <c r="JV16" s="34"/>
      <c r="JW16" s="34"/>
      <c r="JX16" s="34"/>
      <c r="JY16" s="34">
        <v>36000000</v>
      </c>
      <c r="JZ16" s="34">
        <v>0</v>
      </c>
      <c r="KA16" s="34">
        <v>3767330</v>
      </c>
      <c r="KB16" s="34">
        <v>64998000</v>
      </c>
      <c r="KC16" s="34"/>
      <c r="KD16" s="34">
        <v>95574893</v>
      </c>
      <c r="KE16" s="34">
        <v>107980</v>
      </c>
      <c r="KF16" s="34"/>
      <c r="KG16" s="34" t="s">
        <v>149</v>
      </c>
      <c r="KH16" s="34"/>
      <c r="KI16" s="34"/>
    </row>
    <row r="17" spans="1:295" ht="17.25" customHeight="1">
      <c r="A17" s="104"/>
      <c r="B17" s="24" t="s">
        <v>224</v>
      </c>
      <c r="C17" s="19" t="s">
        <v>41</v>
      </c>
      <c r="D17" s="38">
        <v>0</v>
      </c>
      <c r="E17" s="38">
        <v>0</v>
      </c>
      <c r="F17" s="38">
        <v>0</v>
      </c>
      <c r="G17" s="38">
        <v>0</v>
      </c>
      <c r="H17" s="28" t="s">
        <v>148</v>
      </c>
      <c r="I17" s="38">
        <v>0</v>
      </c>
      <c r="J17" s="38">
        <v>0</v>
      </c>
      <c r="K17" s="28" t="s">
        <v>128</v>
      </c>
      <c r="L17" s="38">
        <v>0</v>
      </c>
      <c r="M17" s="28" t="s">
        <v>110</v>
      </c>
      <c r="N17" s="28" t="s">
        <v>110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28" t="s">
        <v>110</v>
      </c>
      <c r="V17" s="28" t="s">
        <v>110</v>
      </c>
      <c r="W17" s="28" t="s">
        <v>128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1973624226</v>
      </c>
      <c r="AF17" s="38">
        <v>91313090</v>
      </c>
      <c r="AG17" s="28" t="s">
        <v>110</v>
      </c>
      <c r="AH17" s="28" t="s">
        <v>149</v>
      </c>
      <c r="AI17" s="28" t="s">
        <v>148</v>
      </c>
      <c r="AJ17" s="38">
        <v>0</v>
      </c>
      <c r="AK17" s="38">
        <v>0</v>
      </c>
      <c r="AL17" s="38">
        <v>0</v>
      </c>
      <c r="AM17" s="38">
        <v>0</v>
      </c>
      <c r="AN17" s="28" t="s">
        <v>128</v>
      </c>
      <c r="AO17" s="38">
        <v>0</v>
      </c>
      <c r="AP17" s="28" t="s">
        <v>149</v>
      </c>
      <c r="AQ17" s="38">
        <v>0</v>
      </c>
      <c r="AR17" s="28" t="s">
        <v>128</v>
      </c>
      <c r="AS17" s="38">
        <v>247616859</v>
      </c>
      <c r="AT17" s="38">
        <v>0</v>
      </c>
      <c r="AU17" s="28" t="s">
        <v>110</v>
      </c>
      <c r="AV17" s="38">
        <v>0</v>
      </c>
      <c r="AW17" s="38">
        <v>0</v>
      </c>
      <c r="AX17" s="38">
        <v>0</v>
      </c>
      <c r="AY17" s="28" t="s">
        <v>128</v>
      </c>
      <c r="AZ17" s="38">
        <v>0</v>
      </c>
      <c r="BA17" s="38">
        <v>0</v>
      </c>
      <c r="BB17" s="28" t="s">
        <v>148</v>
      </c>
      <c r="BC17" s="38">
        <v>0</v>
      </c>
      <c r="BD17" s="28" t="s">
        <v>128</v>
      </c>
      <c r="BE17" s="28" t="s">
        <v>110</v>
      </c>
      <c r="BF17" s="38">
        <v>133171975</v>
      </c>
      <c r="BG17" s="28" t="s">
        <v>110</v>
      </c>
      <c r="BH17" s="38">
        <v>0</v>
      </c>
      <c r="BI17" s="38">
        <v>0</v>
      </c>
      <c r="BJ17" s="38">
        <v>0</v>
      </c>
      <c r="BK17" s="38">
        <v>0</v>
      </c>
      <c r="BL17" s="38">
        <v>278146</v>
      </c>
      <c r="BM17" s="38">
        <v>0</v>
      </c>
      <c r="BN17" s="38">
        <v>0</v>
      </c>
      <c r="BO17" s="28" t="s">
        <v>149</v>
      </c>
      <c r="BP17" s="28" t="s">
        <v>110</v>
      </c>
      <c r="BQ17" s="28" t="s">
        <v>110</v>
      </c>
      <c r="BR17" s="28" t="s">
        <v>128</v>
      </c>
      <c r="BS17" s="38">
        <v>0</v>
      </c>
      <c r="BT17" s="28" t="s">
        <v>110</v>
      </c>
      <c r="BU17" s="38">
        <v>7630105</v>
      </c>
      <c r="BV17" s="28" t="s">
        <v>149</v>
      </c>
      <c r="BW17" s="38">
        <v>0</v>
      </c>
      <c r="BX17" s="38">
        <v>0</v>
      </c>
      <c r="BY17" s="38">
        <v>0</v>
      </c>
      <c r="BZ17" s="38">
        <v>0</v>
      </c>
      <c r="CA17" s="38">
        <v>0</v>
      </c>
      <c r="CB17" s="38">
        <v>0</v>
      </c>
      <c r="CC17" s="38">
        <v>69176152</v>
      </c>
      <c r="CD17" s="38">
        <v>0</v>
      </c>
      <c r="CE17" s="38">
        <v>-574676665</v>
      </c>
      <c r="CF17" s="28" t="s">
        <v>110</v>
      </c>
      <c r="CG17" s="28" t="s">
        <v>149</v>
      </c>
      <c r="CH17" s="38">
        <v>0</v>
      </c>
      <c r="CI17" s="38">
        <v>3967140</v>
      </c>
      <c r="CJ17" s="28" t="s">
        <v>110</v>
      </c>
      <c r="CK17" s="38">
        <v>0</v>
      </c>
      <c r="CL17" s="38">
        <v>0</v>
      </c>
      <c r="CM17" s="38">
        <v>0</v>
      </c>
      <c r="CN17" s="38">
        <v>0</v>
      </c>
      <c r="CO17" s="38">
        <v>0</v>
      </c>
      <c r="CP17" s="38">
        <v>0</v>
      </c>
      <c r="CQ17" s="28" t="s">
        <v>149</v>
      </c>
      <c r="CR17" s="28" t="s">
        <v>110</v>
      </c>
      <c r="CS17" s="38">
        <v>0</v>
      </c>
      <c r="CT17" s="28" t="s">
        <v>110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28" t="s">
        <v>110</v>
      </c>
      <c r="DA17" s="38">
        <v>269337</v>
      </c>
      <c r="DB17" s="28" t="s">
        <v>110</v>
      </c>
      <c r="DC17" s="28" t="s">
        <v>149</v>
      </c>
      <c r="DD17" s="28" t="s">
        <v>149</v>
      </c>
      <c r="DE17" s="38">
        <v>0</v>
      </c>
      <c r="DF17" s="38">
        <v>0</v>
      </c>
      <c r="DG17" s="38">
        <v>0</v>
      </c>
      <c r="DH17" s="38">
        <v>0</v>
      </c>
      <c r="DI17" s="38">
        <v>0</v>
      </c>
      <c r="DJ17" s="38">
        <v>0</v>
      </c>
      <c r="DK17" s="38">
        <v>0</v>
      </c>
      <c r="DL17" s="38">
        <v>0</v>
      </c>
      <c r="DM17" s="38">
        <v>0</v>
      </c>
      <c r="DN17" s="38">
        <v>0</v>
      </c>
      <c r="DO17" s="38">
        <v>0</v>
      </c>
      <c r="DP17" s="38">
        <v>0</v>
      </c>
      <c r="DQ17" s="38">
        <v>0</v>
      </c>
      <c r="DR17" s="38">
        <v>6302609</v>
      </c>
      <c r="DS17" s="38">
        <v>0</v>
      </c>
      <c r="DT17" s="38">
        <v>-37334560</v>
      </c>
      <c r="DU17" s="38">
        <v>0</v>
      </c>
      <c r="DV17" s="38">
        <v>0</v>
      </c>
      <c r="DW17" s="38">
        <v>0</v>
      </c>
      <c r="DX17" s="38">
        <v>0</v>
      </c>
      <c r="DY17" s="38">
        <v>0</v>
      </c>
      <c r="DZ17" s="38">
        <v>0</v>
      </c>
      <c r="EA17" s="38">
        <v>0</v>
      </c>
      <c r="EB17" s="38">
        <v>0</v>
      </c>
      <c r="EC17" s="38">
        <v>0</v>
      </c>
      <c r="ED17" s="38">
        <v>0</v>
      </c>
      <c r="EE17" s="38">
        <v>0</v>
      </c>
      <c r="EF17" s="38">
        <v>67268553</v>
      </c>
      <c r="EG17" s="38">
        <v>0</v>
      </c>
      <c r="EH17" s="28" t="s">
        <v>149</v>
      </c>
      <c r="EI17" s="38">
        <v>0</v>
      </c>
      <c r="EJ17" s="38">
        <v>0</v>
      </c>
      <c r="EK17" s="38">
        <v>0</v>
      </c>
      <c r="EL17" s="38">
        <v>1195364</v>
      </c>
      <c r="EM17" s="38">
        <v>0</v>
      </c>
      <c r="EN17" s="38">
        <v>94866152</v>
      </c>
      <c r="EO17" s="38">
        <v>0</v>
      </c>
      <c r="EP17" s="38">
        <v>0</v>
      </c>
      <c r="EQ17" s="38">
        <v>0</v>
      </c>
      <c r="ER17" s="38">
        <v>0</v>
      </c>
      <c r="ES17" s="38">
        <v>0</v>
      </c>
      <c r="ET17" s="38">
        <v>0</v>
      </c>
      <c r="EU17" s="38">
        <v>0</v>
      </c>
      <c r="EV17" s="38">
        <v>0</v>
      </c>
      <c r="EW17" s="38">
        <v>0</v>
      </c>
      <c r="EX17" s="38">
        <v>0</v>
      </c>
      <c r="EY17" s="38">
        <v>0</v>
      </c>
      <c r="EZ17" s="38">
        <v>0</v>
      </c>
      <c r="FA17" s="38">
        <v>0</v>
      </c>
      <c r="FB17" s="28" t="s">
        <v>149</v>
      </c>
      <c r="FC17" s="38">
        <v>0</v>
      </c>
      <c r="FD17" s="38">
        <v>1304069424</v>
      </c>
      <c r="FE17" s="38">
        <v>41241082</v>
      </c>
      <c r="FF17" s="38">
        <v>472697</v>
      </c>
      <c r="FG17" s="38">
        <v>0</v>
      </c>
      <c r="FH17" s="28" t="s">
        <v>110</v>
      </c>
      <c r="FI17" s="38">
        <v>0</v>
      </c>
      <c r="FJ17" s="28" t="s">
        <v>110</v>
      </c>
      <c r="FK17" s="38">
        <v>0</v>
      </c>
      <c r="FL17" s="38">
        <v>0</v>
      </c>
      <c r="FM17" s="28" t="s">
        <v>149</v>
      </c>
      <c r="FN17" s="38">
        <v>0</v>
      </c>
      <c r="FO17" s="38">
        <v>349273950</v>
      </c>
      <c r="FP17" s="28" t="s">
        <v>128</v>
      </c>
      <c r="FQ17" s="28" t="s">
        <v>149</v>
      </c>
      <c r="FR17" s="28" t="s">
        <v>149</v>
      </c>
      <c r="FS17" s="38">
        <v>0</v>
      </c>
      <c r="FT17" s="38">
        <v>0</v>
      </c>
      <c r="FU17" s="38">
        <v>7893195</v>
      </c>
      <c r="FV17" s="38">
        <v>0</v>
      </c>
      <c r="FW17" s="28" t="s">
        <v>110</v>
      </c>
      <c r="FX17" s="38">
        <v>0</v>
      </c>
      <c r="FY17" s="28" t="s">
        <v>149</v>
      </c>
      <c r="FZ17" s="28" t="s">
        <v>110</v>
      </c>
      <c r="GA17" s="28" t="s">
        <v>128</v>
      </c>
      <c r="GB17" s="38">
        <v>0</v>
      </c>
      <c r="GC17" s="28" t="s">
        <v>149</v>
      </c>
      <c r="GD17" s="38">
        <v>0</v>
      </c>
      <c r="GE17" s="28" t="s">
        <v>110</v>
      </c>
      <c r="GF17" s="28" t="s">
        <v>128</v>
      </c>
      <c r="GG17" s="38">
        <v>318059924</v>
      </c>
      <c r="GH17" s="38">
        <v>195260043</v>
      </c>
      <c r="GI17" s="28" t="s">
        <v>128</v>
      </c>
      <c r="GJ17" s="38">
        <v>0</v>
      </c>
      <c r="GK17" s="28" t="s">
        <v>110</v>
      </c>
      <c r="GL17" s="38">
        <v>28534248</v>
      </c>
      <c r="GM17" s="28" t="s">
        <v>110</v>
      </c>
      <c r="GN17" s="38">
        <v>0</v>
      </c>
      <c r="GO17" s="38">
        <v>0</v>
      </c>
      <c r="GP17" s="28" t="s">
        <v>110</v>
      </c>
      <c r="GQ17" s="38">
        <v>4068682755</v>
      </c>
      <c r="GR17" s="38">
        <v>0</v>
      </c>
      <c r="GS17" s="38">
        <v>0</v>
      </c>
      <c r="GT17" s="38">
        <v>0</v>
      </c>
      <c r="GU17" s="28" t="s">
        <v>149</v>
      </c>
      <c r="GV17" s="38">
        <v>0</v>
      </c>
      <c r="GW17" s="38">
        <v>0</v>
      </c>
      <c r="GX17" s="38">
        <v>346109768</v>
      </c>
      <c r="GY17" s="38">
        <v>0</v>
      </c>
      <c r="GZ17" s="28" t="s">
        <v>149</v>
      </c>
      <c r="HA17" s="38">
        <v>0</v>
      </c>
      <c r="HB17" s="28" t="s">
        <v>110</v>
      </c>
      <c r="HC17" s="38">
        <v>0</v>
      </c>
      <c r="HD17" s="38">
        <v>0</v>
      </c>
      <c r="HE17" s="38">
        <v>0</v>
      </c>
      <c r="HF17" s="28" t="s">
        <v>110</v>
      </c>
      <c r="HG17" s="38">
        <v>0</v>
      </c>
      <c r="HH17" s="38">
        <v>798876</v>
      </c>
      <c r="HI17" s="28" t="s">
        <v>110</v>
      </c>
      <c r="HJ17" s="38">
        <v>0</v>
      </c>
      <c r="HK17" s="28" t="s">
        <v>110</v>
      </c>
      <c r="HL17" s="38">
        <v>0</v>
      </c>
      <c r="HM17" s="38">
        <v>0</v>
      </c>
      <c r="HN17" s="38">
        <v>0</v>
      </c>
      <c r="HO17" s="38">
        <v>0</v>
      </c>
      <c r="HP17" s="38">
        <v>0</v>
      </c>
      <c r="HQ17" s="38">
        <v>382169045</v>
      </c>
      <c r="HR17" s="38">
        <v>0</v>
      </c>
      <c r="HS17" s="38">
        <v>0</v>
      </c>
      <c r="HT17" s="38">
        <v>13664743</v>
      </c>
      <c r="HU17" s="38">
        <v>0</v>
      </c>
      <c r="HV17" s="38">
        <v>30963383</v>
      </c>
      <c r="HW17" s="38">
        <v>0</v>
      </c>
      <c r="HX17" s="28" t="s">
        <v>110</v>
      </c>
      <c r="HY17" s="38">
        <v>0</v>
      </c>
      <c r="HZ17" s="28" t="s">
        <v>110</v>
      </c>
      <c r="IA17" s="38">
        <v>102570437</v>
      </c>
      <c r="IB17" s="38">
        <v>0</v>
      </c>
      <c r="IC17" s="38">
        <v>0</v>
      </c>
      <c r="ID17" s="38">
        <v>0</v>
      </c>
      <c r="IE17" s="38">
        <v>0</v>
      </c>
      <c r="IF17" s="28" t="s">
        <v>110</v>
      </c>
      <c r="IG17" s="38">
        <v>0</v>
      </c>
      <c r="IH17" s="38">
        <v>0</v>
      </c>
      <c r="II17" s="38">
        <v>990828488</v>
      </c>
      <c r="IJ17" s="38">
        <v>0</v>
      </c>
      <c r="IK17" s="38">
        <v>0</v>
      </c>
      <c r="IL17" s="38">
        <v>0</v>
      </c>
      <c r="IM17" s="38">
        <v>0</v>
      </c>
      <c r="IN17" s="38">
        <v>0</v>
      </c>
      <c r="IO17" s="38">
        <v>256204140</v>
      </c>
      <c r="IP17" s="38">
        <v>118526526</v>
      </c>
      <c r="IQ17" s="38">
        <v>0</v>
      </c>
      <c r="IR17" s="38">
        <v>0</v>
      </c>
      <c r="IS17" s="38">
        <v>0</v>
      </c>
      <c r="IT17" s="38">
        <v>1094271705</v>
      </c>
      <c r="IU17" s="38">
        <v>0</v>
      </c>
      <c r="IV17" s="38">
        <v>0</v>
      </c>
      <c r="IW17" s="38">
        <v>0</v>
      </c>
      <c r="IX17" s="38">
        <v>0</v>
      </c>
      <c r="IY17" s="38">
        <v>0</v>
      </c>
      <c r="IZ17" s="38">
        <v>159366222</v>
      </c>
      <c r="JA17" s="38">
        <v>0</v>
      </c>
      <c r="JB17" s="38">
        <v>286654998</v>
      </c>
      <c r="JC17" s="38">
        <v>143810544</v>
      </c>
      <c r="JD17" s="38">
        <v>0</v>
      </c>
      <c r="JE17" s="38">
        <v>0</v>
      </c>
      <c r="JF17" s="38">
        <v>0</v>
      </c>
      <c r="JG17" s="38">
        <v>0</v>
      </c>
      <c r="JH17" s="38">
        <v>0</v>
      </c>
      <c r="JI17" s="38">
        <v>0</v>
      </c>
      <c r="JJ17" s="38">
        <v>0</v>
      </c>
      <c r="JK17" s="38">
        <v>0</v>
      </c>
      <c r="JL17" s="38">
        <v>0</v>
      </c>
      <c r="JM17" s="38">
        <v>0</v>
      </c>
      <c r="JN17" s="38">
        <v>0</v>
      </c>
      <c r="JO17" s="38">
        <v>0</v>
      </c>
      <c r="JP17" s="34" t="s">
        <v>149</v>
      </c>
      <c r="JQ17" s="38">
        <v>0</v>
      </c>
      <c r="JR17" s="34" t="s">
        <v>128</v>
      </c>
      <c r="JS17" s="34" t="s">
        <v>149</v>
      </c>
      <c r="JT17" s="38">
        <v>0</v>
      </c>
      <c r="JU17" s="38">
        <v>0</v>
      </c>
      <c r="JV17" s="38">
        <v>0</v>
      </c>
      <c r="JW17" s="38">
        <v>0</v>
      </c>
      <c r="JX17" s="38">
        <v>0</v>
      </c>
      <c r="JY17" s="38">
        <v>0</v>
      </c>
      <c r="JZ17" s="38">
        <v>0</v>
      </c>
      <c r="KA17" s="38">
        <v>0</v>
      </c>
      <c r="KB17" s="38">
        <v>0</v>
      </c>
      <c r="KC17" s="38">
        <v>0</v>
      </c>
      <c r="KD17" s="38">
        <v>0</v>
      </c>
      <c r="KE17" s="38">
        <v>0</v>
      </c>
      <c r="KF17" s="38">
        <v>0</v>
      </c>
      <c r="KG17" s="34" t="s">
        <v>149</v>
      </c>
      <c r="KH17" s="38">
        <v>46017846</v>
      </c>
      <c r="KI17" s="38">
        <v>0</v>
      </c>
    </row>
    <row r="18" spans="1:295" ht="17.25" customHeight="1">
      <c r="A18" s="104"/>
      <c r="B18" s="24" t="s">
        <v>225</v>
      </c>
      <c r="C18" s="37" t="s">
        <v>231</v>
      </c>
      <c r="D18" s="38">
        <f>IF(D17&lt;0,0,D17)</f>
        <v>0</v>
      </c>
      <c r="E18" s="38">
        <f t="shared" ref="E18:BN18" si="6">IF(E17&lt;0,0,E17)</f>
        <v>0</v>
      </c>
      <c r="F18" s="38">
        <f t="shared" si="6"/>
        <v>0</v>
      </c>
      <c r="G18" s="38">
        <f t="shared" si="6"/>
        <v>0</v>
      </c>
      <c r="H18" s="28" t="s">
        <v>148</v>
      </c>
      <c r="I18" s="38">
        <f t="shared" si="6"/>
        <v>0</v>
      </c>
      <c r="J18" s="38">
        <f t="shared" si="6"/>
        <v>0</v>
      </c>
      <c r="K18" s="28" t="s">
        <v>128</v>
      </c>
      <c r="L18" s="38">
        <f t="shared" si="6"/>
        <v>0</v>
      </c>
      <c r="M18" s="28" t="s">
        <v>110</v>
      </c>
      <c r="N18" s="28" t="s">
        <v>110</v>
      </c>
      <c r="O18" s="38">
        <f t="shared" si="6"/>
        <v>0</v>
      </c>
      <c r="P18" s="38">
        <f t="shared" si="6"/>
        <v>0</v>
      </c>
      <c r="Q18" s="38">
        <f t="shared" si="6"/>
        <v>0</v>
      </c>
      <c r="R18" s="38">
        <f t="shared" si="6"/>
        <v>0</v>
      </c>
      <c r="S18" s="38">
        <f t="shared" si="6"/>
        <v>0</v>
      </c>
      <c r="T18" s="38">
        <f t="shared" si="6"/>
        <v>0</v>
      </c>
      <c r="U18" s="28" t="s">
        <v>110</v>
      </c>
      <c r="V18" s="28" t="s">
        <v>110</v>
      </c>
      <c r="W18" s="28" t="s">
        <v>128</v>
      </c>
      <c r="X18" s="38">
        <f t="shared" si="6"/>
        <v>0</v>
      </c>
      <c r="Y18" s="38">
        <f t="shared" si="6"/>
        <v>0</v>
      </c>
      <c r="Z18" s="38">
        <f t="shared" si="6"/>
        <v>0</v>
      </c>
      <c r="AA18" s="38">
        <f t="shared" si="6"/>
        <v>0</v>
      </c>
      <c r="AB18" s="38">
        <f t="shared" si="6"/>
        <v>0</v>
      </c>
      <c r="AC18" s="38">
        <f t="shared" si="6"/>
        <v>0</v>
      </c>
      <c r="AD18" s="38">
        <f t="shared" si="6"/>
        <v>0</v>
      </c>
      <c r="AE18" s="38">
        <f t="shared" si="6"/>
        <v>1973624226</v>
      </c>
      <c r="AF18" s="38">
        <f t="shared" si="6"/>
        <v>91313090</v>
      </c>
      <c r="AG18" s="28" t="s">
        <v>110</v>
      </c>
      <c r="AH18" s="28" t="s">
        <v>149</v>
      </c>
      <c r="AI18" s="28" t="s">
        <v>148</v>
      </c>
      <c r="AJ18" s="38">
        <f t="shared" si="6"/>
        <v>0</v>
      </c>
      <c r="AK18" s="38">
        <f t="shared" si="6"/>
        <v>0</v>
      </c>
      <c r="AL18" s="38">
        <f t="shared" si="6"/>
        <v>0</v>
      </c>
      <c r="AM18" s="38">
        <f t="shared" si="6"/>
        <v>0</v>
      </c>
      <c r="AN18" s="28" t="s">
        <v>128</v>
      </c>
      <c r="AO18" s="38">
        <f t="shared" si="6"/>
        <v>0</v>
      </c>
      <c r="AP18" s="28" t="s">
        <v>149</v>
      </c>
      <c r="AQ18" s="38">
        <f t="shared" si="6"/>
        <v>0</v>
      </c>
      <c r="AR18" s="28" t="s">
        <v>128</v>
      </c>
      <c r="AS18" s="38">
        <f t="shared" si="6"/>
        <v>247616859</v>
      </c>
      <c r="AT18" s="38">
        <f t="shared" si="6"/>
        <v>0</v>
      </c>
      <c r="AU18" s="28" t="s">
        <v>110</v>
      </c>
      <c r="AV18" s="38">
        <f t="shared" si="6"/>
        <v>0</v>
      </c>
      <c r="AW18" s="38">
        <f t="shared" si="6"/>
        <v>0</v>
      </c>
      <c r="AX18" s="38">
        <f t="shared" si="6"/>
        <v>0</v>
      </c>
      <c r="AY18" s="28" t="s">
        <v>128</v>
      </c>
      <c r="AZ18" s="38">
        <f t="shared" si="6"/>
        <v>0</v>
      </c>
      <c r="BA18" s="38">
        <f t="shared" si="6"/>
        <v>0</v>
      </c>
      <c r="BB18" s="28" t="s">
        <v>148</v>
      </c>
      <c r="BC18" s="38">
        <f t="shared" si="6"/>
        <v>0</v>
      </c>
      <c r="BD18" s="28" t="s">
        <v>128</v>
      </c>
      <c r="BE18" s="28" t="s">
        <v>110</v>
      </c>
      <c r="BF18" s="38">
        <f t="shared" si="6"/>
        <v>133171975</v>
      </c>
      <c r="BG18" s="28" t="s">
        <v>110</v>
      </c>
      <c r="BH18" s="38">
        <f t="shared" si="6"/>
        <v>0</v>
      </c>
      <c r="BI18" s="38">
        <f t="shared" si="6"/>
        <v>0</v>
      </c>
      <c r="BJ18" s="38">
        <f t="shared" si="6"/>
        <v>0</v>
      </c>
      <c r="BK18" s="38">
        <f t="shared" si="6"/>
        <v>0</v>
      </c>
      <c r="BL18" s="38">
        <f t="shared" si="6"/>
        <v>278146</v>
      </c>
      <c r="BM18" s="38">
        <f t="shared" si="6"/>
        <v>0</v>
      </c>
      <c r="BN18" s="38">
        <f t="shared" si="6"/>
        <v>0</v>
      </c>
      <c r="BO18" s="28" t="s">
        <v>149</v>
      </c>
      <c r="BP18" s="28" t="s">
        <v>110</v>
      </c>
      <c r="BQ18" s="28" t="s">
        <v>110</v>
      </c>
      <c r="BR18" s="28" t="s">
        <v>128</v>
      </c>
      <c r="BS18" s="38">
        <f t="shared" ref="BS18:EB18" si="7">IF(BS17&lt;0,0,BS17)</f>
        <v>0</v>
      </c>
      <c r="BT18" s="28" t="s">
        <v>110</v>
      </c>
      <c r="BU18" s="38">
        <f t="shared" si="7"/>
        <v>7630105</v>
      </c>
      <c r="BV18" s="28" t="s">
        <v>149</v>
      </c>
      <c r="BW18" s="38">
        <f t="shared" si="7"/>
        <v>0</v>
      </c>
      <c r="BX18" s="38">
        <f t="shared" si="7"/>
        <v>0</v>
      </c>
      <c r="BY18" s="38">
        <f t="shared" si="7"/>
        <v>0</v>
      </c>
      <c r="BZ18" s="38">
        <f t="shared" si="7"/>
        <v>0</v>
      </c>
      <c r="CA18" s="38">
        <f t="shared" si="7"/>
        <v>0</v>
      </c>
      <c r="CB18" s="38">
        <f t="shared" si="7"/>
        <v>0</v>
      </c>
      <c r="CC18" s="38">
        <f t="shared" si="7"/>
        <v>69176152</v>
      </c>
      <c r="CD18" s="38">
        <f t="shared" si="7"/>
        <v>0</v>
      </c>
      <c r="CE18" s="38">
        <f t="shared" si="7"/>
        <v>0</v>
      </c>
      <c r="CF18" s="28" t="s">
        <v>110</v>
      </c>
      <c r="CG18" s="28" t="s">
        <v>149</v>
      </c>
      <c r="CH18" s="38">
        <f t="shared" si="7"/>
        <v>0</v>
      </c>
      <c r="CI18" s="38">
        <f t="shared" si="7"/>
        <v>3967140</v>
      </c>
      <c r="CJ18" s="28" t="s">
        <v>110</v>
      </c>
      <c r="CK18" s="38">
        <f t="shared" si="7"/>
        <v>0</v>
      </c>
      <c r="CL18" s="38">
        <f t="shared" si="7"/>
        <v>0</v>
      </c>
      <c r="CM18" s="38">
        <f t="shared" si="7"/>
        <v>0</v>
      </c>
      <c r="CN18" s="38">
        <f t="shared" si="7"/>
        <v>0</v>
      </c>
      <c r="CO18" s="38">
        <f t="shared" si="7"/>
        <v>0</v>
      </c>
      <c r="CP18" s="38">
        <f t="shared" si="7"/>
        <v>0</v>
      </c>
      <c r="CQ18" s="28" t="s">
        <v>149</v>
      </c>
      <c r="CR18" s="28" t="s">
        <v>110</v>
      </c>
      <c r="CS18" s="38">
        <f t="shared" si="7"/>
        <v>0</v>
      </c>
      <c r="CT18" s="28" t="s">
        <v>110</v>
      </c>
      <c r="CU18" s="38">
        <f t="shared" si="7"/>
        <v>0</v>
      </c>
      <c r="CV18" s="38">
        <f t="shared" si="7"/>
        <v>0</v>
      </c>
      <c r="CW18" s="38">
        <f t="shared" si="7"/>
        <v>0</v>
      </c>
      <c r="CX18" s="38">
        <f t="shared" si="7"/>
        <v>0</v>
      </c>
      <c r="CY18" s="38">
        <f t="shared" si="7"/>
        <v>0</v>
      </c>
      <c r="CZ18" s="28" t="s">
        <v>110</v>
      </c>
      <c r="DA18" s="38">
        <f t="shared" si="7"/>
        <v>269337</v>
      </c>
      <c r="DB18" s="28" t="s">
        <v>110</v>
      </c>
      <c r="DC18" s="28" t="s">
        <v>149</v>
      </c>
      <c r="DD18" s="28" t="s">
        <v>149</v>
      </c>
      <c r="DE18" s="38">
        <f t="shared" si="7"/>
        <v>0</v>
      </c>
      <c r="DF18" s="38">
        <f t="shared" si="7"/>
        <v>0</v>
      </c>
      <c r="DG18" s="38">
        <f t="shared" si="7"/>
        <v>0</v>
      </c>
      <c r="DH18" s="38">
        <f t="shared" si="7"/>
        <v>0</v>
      </c>
      <c r="DI18" s="38">
        <f t="shared" si="7"/>
        <v>0</v>
      </c>
      <c r="DJ18" s="38">
        <f t="shared" si="7"/>
        <v>0</v>
      </c>
      <c r="DK18" s="38">
        <f t="shared" si="7"/>
        <v>0</v>
      </c>
      <c r="DL18" s="38">
        <f t="shared" si="7"/>
        <v>0</v>
      </c>
      <c r="DM18" s="38">
        <f t="shared" si="7"/>
        <v>0</v>
      </c>
      <c r="DN18" s="38">
        <f t="shared" si="7"/>
        <v>0</v>
      </c>
      <c r="DO18" s="38">
        <f t="shared" si="7"/>
        <v>0</v>
      </c>
      <c r="DP18" s="38">
        <f t="shared" si="7"/>
        <v>0</v>
      </c>
      <c r="DQ18" s="38">
        <f t="shared" si="7"/>
        <v>0</v>
      </c>
      <c r="DR18" s="38">
        <f t="shared" si="7"/>
        <v>6302609</v>
      </c>
      <c r="DS18" s="38">
        <f t="shared" si="7"/>
        <v>0</v>
      </c>
      <c r="DT18" s="38">
        <f t="shared" si="7"/>
        <v>0</v>
      </c>
      <c r="DU18" s="38">
        <f t="shared" si="7"/>
        <v>0</v>
      </c>
      <c r="DV18" s="38">
        <f t="shared" si="7"/>
        <v>0</v>
      </c>
      <c r="DW18" s="38">
        <f t="shared" si="7"/>
        <v>0</v>
      </c>
      <c r="DX18" s="38">
        <f t="shared" si="7"/>
        <v>0</v>
      </c>
      <c r="DY18" s="38">
        <f t="shared" si="7"/>
        <v>0</v>
      </c>
      <c r="DZ18" s="38">
        <f t="shared" si="7"/>
        <v>0</v>
      </c>
      <c r="EA18" s="38">
        <f t="shared" si="7"/>
        <v>0</v>
      </c>
      <c r="EB18" s="38">
        <f t="shared" si="7"/>
        <v>0</v>
      </c>
      <c r="EC18" s="38">
        <f t="shared" ref="EC18:GN18" si="8">IF(EC17&lt;0,0,EC17)</f>
        <v>0</v>
      </c>
      <c r="ED18" s="38">
        <f t="shared" si="8"/>
        <v>0</v>
      </c>
      <c r="EE18" s="38">
        <f t="shared" si="8"/>
        <v>0</v>
      </c>
      <c r="EF18" s="38">
        <f t="shared" si="8"/>
        <v>67268553</v>
      </c>
      <c r="EG18" s="38">
        <f t="shared" si="8"/>
        <v>0</v>
      </c>
      <c r="EH18" s="28" t="s">
        <v>149</v>
      </c>
      <c r="EI18" s="38">
        <f t="shared" si="8"/>
        <v>0</v>
      </c>
      <c r="EJ18" s="38">
        <f t="shared" si="8"/>
        <v>0</v>
      </c>
      <c r="EK18" s="38">
        <f t="shared" si="8"/>
        <v>0</v>
      </c>
      <c r="EL18" s="38">
        <f t="shared" si="8"/>
        <v>1195364</v>
      </c>
      <c r="EM18" s="38">
        <f t="shared" si="8"/>
        <v>0</v>
      </c>
      <c r="EN18" s="38">
        <f t="shared" si="8"/>
        <v>94866152</v>
      </c>
      <c r="EO18" s="38">
        <f t="shared" si="8"/>
        <v>0</v>
      </c>
      <c r="EP18" s="38">
        <f t="shared" si="8"/>
        <v>0</v>
      </c>
      <c r="EQ18" s="38">
        <f t="shared" si="8"/>
        <v>0</v>
      </c>
      <c r="ER18" s="38">
        <f t="shared" si="8"/>
        <v>0</v>
      </c>
      <c r="ES18" s="38">
        <f t="shared" si="8"/>
        <v>0</v>
      </c>
      <c r="ET18" s="38">
        <f t="shared" si="8"/>
        <v>0</v>
      </c>
      <c r="EU18" s="38">
        <f t="shared" si="8"/>
        <v>0</v>
      </c>
      <c r="EV18" s="38">
        <f t="shared" si="8"/>
        <v>0</v>
      </c>
      <c r="EW18" s="38">
        <f t="shared" si="8"/>
        <v>0</v>
      </c>
      <c r="EX18" s="38">
        <f t="shared" si="8"/>
        <v>0</v>
      </c>
      <c r="EY18" s="38">
        <f t="shared" si="8"/>
        <v>0</v>
      </c>
      <c r="EZ18" s="38">
        <f t="shared" si="8"/>
        <v>0</v>
      </c>
      <c r="FA18" s="38">
        <f t="shared" si="8"/>
        <v>0</v>
      </c>
      <c r="FB18" s="28" t="s">
        <v>149</v>
      </c>
      <c r="FC18" s="38">
        <f t="shared" si="8"/>
        <v>0</v>
      </c>
      <c r="FD18" s="38">
        <f t="shared" si="8"/>
        <v>1304069424</v>
      </c>
      <c r="FE18" s="38">
        <f t="shared" si="8"/>
        <v>41241082</v>
      </c>
      <c r="FF18" s="38">
        <f t="shared" si="8"/>
        <v>472697</v>
      </c>
      <c r="FG18" s="38">
        <f t="shared" si="8"/>
        <v>0</v>
      </c>
      <c r="FH18" s="28" t="s">
        <v>110</v>
      </c>
      <c r="FI18" s="38">
        <f t="shared" si="8"/>
        <v>0</v>
      </c>
      <c r="FJ18" s="28" t="s">
        <v>110</v>
      </c>
      <c r="FK18" s="38">
        <f t="shared" si="8"/>
        <v>0</v>
      </c>
      <c r="FL18" s="38">
        <f t="shared" si="8"/>
        <v>0</v>
      </c>
      <c r="FM18" s="28" t="s">
        <v>149</v>
      </c>
      <c r="FN18" s="38">
        <f t="shared" si="8"/>
        <v>0</v>
      </c>
      <c r="FO18" s="38">
        <f t="shared" si="8"/>
        <v>349273950</v>
      </c>
      <c r="FP18" s="28" t="s">
        <v>128</v>
      </c>
      <c r="FQ18" s="28" t="s">
        <v>149</v>
      </c>
      <c r="FR18" s="28" t="s">
        <v>149</v>
      </c>
      <c r="FS18" s="38">
        <f t="shared" si="8"/>
        <v>0</v>
      </c>
      <c r="FT18" s="38">
        <f t="shared" si="8"/>
        <v>0</v>
      </c>
      <c r="FU18" s="38">
        <f t="shared" si="8"/>
        <v>7893195</v>
      </c>
      <c r="FV18" s="38">
        <f t="shared" si="8"/>
        <v>0</v>
      </c>
      <c r="FW18" s="28" t="s">
        <v>110</v>
      </c>
      <c r="FX18" s="38">
        <f t="shared" si="8"/>
        <v>0</v>
      </c>
      <c r="FY18" s="28" t="s">
        <v>149</v>
      </c>
      <c r="FZ18" s="28" t="s">
        <v>110</v>
      </c>
      <c r="GA18" s="28" t="s">
        <v>128</v>
      </c>
      <c r="GB18" s="38">
        <f t="shared" si="8"/>
        <v>0</v>
      </c>
      <c r="GC18" s="28" t="s">
        <v>149</v>
      </c>
      <c r="GD18" s="38">
        <f t="shared" si="8"/>
        <v>0</v>
      </c>
      <c r="GE18" s="28" t="s">
        <v>110</v>
      </c>
      <c r="GF18" s="28" t="s">
        <v>128</v>
      </c>
      <c r="GG18" s="38">
        <f t="shared" si="8"/>
        <v>318059924</v>
      </c>
      <c r="GH18" s="38">
        <f t="shared" si="8"/>
        <v>195260043</v>
      </c>
      <c r="GI18" s="28" t="s">
        <v>128</v>
      </c>
      <c r="GJ18" s="38">
        <f t="shared" si="8"/>
        <v>0</v>
      </c>
      <c r="GK18" s="28" t="s">
        <v>110</v>
      </c>
      <c r="GL18" s="38">
        <f t="shared" si="8"/>
        <v>28534248</v>
      </c>
      <c r="GM18" s="28" t="s">
        <v>110</v>
      </c>
      <c r="GN18" s="38">
        <f t="shared" si="8"/>
        <v>0</v>
      </c>
      <c r="GO18" s="38">
        <f t="shared" ref="GO18:IU18" si="9">IF(GO17&lt;0,0,GO17)</f>
        <v>0</v>
      </c>
      <c r="GP18" s="28" t="s">
        <v>110</v>
      </c>
      <c r="GQ18" s="38">
        <f t="shared" si="9"/>
        <v>4068682755</v>
      </c>
      <c r="GR18" s="38">
        <f t="shared" si="9"/>
        <v>0</v>
      </c>
      <c r="GS18" s="38">
        <f t="shared" si="9"/>
        <v>0</v>
      </c>
      <c r="GT18" s="38">
        <f t="shared" si="9"/>
        <v>0</v>
      </c>
      <c r="GU18" s="28" t="s">
        <v>149</v>
      </c>
      <c r="GV18" s="38">
        <f t="shared" si="9"/>
        <v>0</v>
      </c>
      <c r="GW18" s="38">
        <f t="shared" si="9"/>
        <v>0</v>
      </c>
      <c r="GX18" s="38">
        <f t="shared" si="9"/>
        <v>346109768</v>
      </c>
      <c r="GY18" s="38">
        <f t="shared" si="9"/>
        <v>0</v>
      </c>
      <c r="GZ18" s="28" t="s">
        <v>149</v>
      </c>
      <c r="HA18" s="38">
        <f t="shared" si="9"/>
        <v>0</v>
      </c>
      <c r="HB18" s="28" t="s">
        <v>110</v>
      </c>
      <c r="HC18" s="38">
        <f t="shared" si="9"/>
        <v>0</v>
      </c>
      <c r="HD18" s="38">
        <f t="shared" si="9"/>
        <v>0</v>
      </c>
      <c r="HE18" s="38">
        <f t="shared" si="9"/>
        <v>0</v>
      </c>
      <c r="HF18" s="28" t="s">
        <v>110</v>
      </c>
      <c r="HG18" s="38">
        <f t="shared" si="9"/>
        <v>0</v>
      </c>
      <c r="HH18" s="38">
        <f t="shared" si="9"/>
        <v>798876</v>
      </c>
      <c r="HI18" s="28" t="s">
        <v>110</v>
      </c>
      <c r="HJ18" s="38">
        <f t="shared" si="9"/>
        <v>0</v>
      </c>
      <c r="HK18" s="28" t="s">
        <v>110</v>
      </c>
      <c r="HL18" s="38">
        <f t="shared" si="9"/>
        <v>0</v>
      </c>
      <c r="HM18" s="38">
        <f t="shared" si="9"/>
        <v>0</v>
      </c>
      <c r="HN18" s="38">
        <f t="shared" si="9"/>
        <v>0</v>
      </c>
      <c r="HO18" s="38">
        <f t="shared" si="9"/>
        <v>0</v>
      </c>
      <c r="HP18" s="38">
        <f t="shared" si="9"/>
        <v>0</v>
      </c>
      <c r="HQ18" s="38">
        <f t="shared" si="9"/>
        <v>382169045</v>
      </c>
      <c r="HR18" s="38">
        <f t="shared" si="9"/>
        <v>0</v>
      </c>
      <c r="HS18" s="38">
        <f t="shared" si="9"/>
        <v>0</v>
      </c>
      <c r="HT18" s="38">
        <f t="shared" si="9"/>
        <v>13664743</v>
      </c>
      <c r="HU18" s="38">
        <f t="shared" si="9"/>
        <v>0</v>
      </c>
      <c r="HV18" s="38">
        <f t="shared" si="9"/>
        <v>30963383</v>
      </c>
      <c r="HW18" s="38">
        <f t="shared" si="9"/>
        <v>0</v>
      </c>
      <c r="HX18" s="28" t="s">
        <v>110</v>
      </c>
      <c r="HY18" s="38">
        <f t="shared" si="9"/>
        <v>0</v>
      </c>
      <c r="HZ18" s="38" t="str">
        <f t="shared" si="9"/>
        <v>협약 종료</v>
      </c>
      <c r="IA18" s="38">
        <f t="shared" si="9"/>
        <v>102570437</v>
      </c>
      <c r="IB18" s="38">
        <f t="shared" si="9"/>
        <v>0</v>
      </c>
      <c r="IC18" s="38">
        <f t="shared" si="9"/>
        <v>0</v>
      </c>
      <c r="ID18" s="38">
        <f t="shared" si="9"/>
        <v>0</v>
      </c>
      <c r="IE18" s="38">
        <f t="shared" si="9"/>
        <v>0</v>
      </c>
      <c r="IF18" s="28" t="s">
        <v>110</v>
      </c>
      <c r="IG18" s="38">
        <f t="shared" si="9"/>
        <v>0</v>
      </c>
      <c r="IH18" s="38">
        <f t="shared" si="9"/>
        <v>0</v>
      </c>
      <c r="II18" s="38">
        <f t="shared" si="9"/>
        <v>990828488</v>
      </c>
      <c r="IJ18" s="38">
        <f t="shared" si="9"/>
        <v>0</v>
      </c>
      <c r="IK18" s="38">
        <f t="shared" si="9"/>
        <v>0</v>
      </c>
      <c r="IL18" s="38">
        <f t="shared" si="9"/>
        <v>0</v>
      </c>
      <c r="IM18" s="38">
        <f t="shared" si="9"/>
        <v>0</v>
      </c>
      <c r="IN18" s="38">
        <f t="shared" si="9"/>
        <v>0</v>
      </c>
      <c r="IO18" s="38">
        <f t="shared" si="9"/>
        <v>256204140</v>
      </c>
      <c r="IP18" s="38">
        <f t="shared" si="9"/>
        <v>118526526</v>
      </c>
      <c r="IQ18" s="38">
        <f t="shared" si="9"/>
        <v>0</v>
      </c>
      <c r="IR18" s="38">
        <f t="shared" si="9"/>
        <v>0</v>
      </c>
      <c r="IS18" s="38">
        <f t="shared" si="9"/>
        <v>0</v>
      </c>
      <c r="IT18" s="38">
        <f t="shared" si="9"/>
        <v>1094271705</v>
      </c>
      <c r="IU18" s="38">
        <f t="shared" si="9"/>
        <v>0</v>
      </c>
      <c r="IV18" s="38">
        <f t="shared" ref="IV18:JO18" si="10">IF(IV17&lt;0,0,IV17)</f>
        <v>0</v>
      </c>
      <c r="IW18" s="38">
        <f t="shared" si="10"/>
        <v>0</v>
      </c>
      <c r="IX18" s="38">
        <f t="shared" si="10"/>
        <v>0</v>
      </c>
      <c r="IY18" s="38">
        <f t="shared" si="10"/>
        <v>0</v>
      </c>
      <c r="IZ18" s="38">
        <f t="shared" si="10"/>
        <v>159366222</v>
      </c>
      <c r="JA18" s="38">
        <f t="shared" si="10"/>
        <v>0</v>
      </c>
      <c r="JB18" s="38">
        <f t="shared" si="10"/>
        <v>286654998</v>
      </c>
      <c r="JC18" s="38">
        <f t="shared" si="10"/>
        <v>143810544</v>
      </c>
      <c r="JD18" s="38">
        <f t="shared" si="10"/>
        <v>0</v>
      </c>
      <c r="JE18" s="38">
        <f t="shared" si="10"/>
        <v>0</v>
      </c>
      <c r="JF18" s="38">
        <f t="shared" si="10"/>
        <v>0</v>
      </c>
      <c r="JG18" s="38">
        <f t="shared" si="10"/>
        <v>0</v>
      </c>
      <c r="JH18" s="38">
        <f t="shared" si="10"/>
        <v>0</v>
      </c>
      <c r="JI18" s="38">
        <f t="shared" si="10"/>
        <v>0</v>
      </c>
      <c r="JJ18" s="38">
        <f t="shared" si="10"/>
        <v>0</v>
      </c>
      <c r="JK18" s="38">
        <f t="shared" si="10"/>
        <v>0</v>
      </c>
      <c r="JL18" s="38">
        <f t="shared" si="10"/>
        <v>0</v>
      </c>
      <c r="JM18" s="38">
        <f t="shared" si="10"/>
        <v>0</v>
      </c>
      <c r="JN18" s="38">
        <f t="shared" si="10"/>
        <v>0</v>
      </c>
      <c r="JO18" s="38">
        <f t="shared" si="10"/>
        <v>0</v>
      </c>
      <c r="JP18" s="34" t="s">
        <v>149</v>
      </c>
      <c r="JQ18" s="38">
        <f t="shared" ref="JQ18:KI18" si="11">IF(JQ17&lt;0,0,JQ17)</f>
        <v>0</v>
      </c>
      <c r="JR18" s="34" t="s">
        <v>128</v>
      </c>
      <c r="JS18" s="34" t="s">
        <v>149</v>
      </c>
      <c r="JT18" s="38">
        <f t="shared" si="11"/>
        <v>0</v>
      </c>
      <c r="JU18" s="38">
        <f t="shared" si="11"/>
        <v>0</v>
      </c>
      <c r="JV18" s="38">
        <f t="shared" si="11"/>
        <v>0</v>
      </c>
      <c r="JW18" s="38">
        <f t="shared" si="11"/>
        <v>0</v>
      </c>
      <c r="JX18" s="38">
        <f t="shared" si="11"/>
        <v>0</v>
      </c>
      <c r="JY18" s="38">
        <f t="shared" si="11"/>
        <v>0</v>
      </c>
      <c r="JZ18" s="38">
        <f t="shared" si="11"/>
        <v>0</v>
      </c>
      <c r="KA18" s="38">
        <f t="shared" si="11"/>
        <v>0</v>
      </c>
      <c r="KB18" s="38">
        <f t="shared" si="11"/>
        <v>0</v>
      </c>
      <c r="KC18" s="38">
        <f t="shared" si="11"/>
        <v>0</v>
      </c>
      <c r="KD18" s="38">
        <f t="shared" si="11"/>
        <v>0</v>
      </c>
      <c r="KE18" s="38">
        <f t="shared" si="11"/>
        <v>0</v>
      </c>
      <c r="KF18" s="38">
        <f t="shared" si="11"/>
        <v>0</v>
      </c>
      <c r="KG18" s="34" t="s">
        <v>149</v>
      </c>
      <c r="KH18" s="38">
        <f t="shared" si="11"/>
        <v>46017846</v>
      </c>
      <c r="KI18" s="38">
        <f t="shared" si="11"/>
        <v>0</v>
      </c>
    </row>
    <row r="19" spans="1:295" ht="17.25" customHeight="1">
      <c r="A19" s="103"/>
      <c r="B19" s="24" t="s">
        <v>86</v>
      </c>
      <c r="C19" s="21" t="s">
        <v>42</v>
      </c>
      <c r="D19" s="28"/>
      <c r="E19" s="28"/>
      <c r="F19" s="28"/>
      <c r="G19" s="28"/>
      <c r="H19" s="28" t="s">
        <v>148</v>
      </c>
      <c r="I19" s="28"/>
      <c r="J19" s="28"/>
      <c r="K19" s="28" t="s">
        <v>128</v>
      </c>
      <c r="L19" s="28"/>
      <c r="M19" s="28" t="s">
        <v>110</v>
      </c>
      <c r="N19" s="28" t="s">
        <v>110</v>
      </c>
      <c r="O19" s="28"/>
      <c r="P19" s="28"/>
      <c r="Q19" s="28"/>
      <c r="R19" s="28"/>
      <c r="S19" s="28"/>
      <c r="T19" s="28"/>
      <c r="U19" s="28" t="s">
        <v>110</v>
      </c>
      <c r="V19" s="28" t="s">
        <v>110</v>
      </c>
      <c r="W19" s="28" t="s">
        <v>128</v>
      </c>
      <c r="X19" s="28"/>
      <c r="Y19" s="28"/>
      <c r="Z19" s="28"/>
      <c r="AA19" s="28"/>
      <c r="AB19" s="28"/>
      <c r="AC19" s="28"/>
      <c r="AD19" s="28"/>
      <c r="AE19" s="28">
        <v>1371704362</v>
      </c>
      <c r="AF19" s="28"/>
      <c r="AG19" s="28" t="s">
        <v>110</v>
      </c>
      <c r="AH19" s="28" t="s">
        <v>149</v>
      </c>
      <c r="AI19" s="28" t="s">
        <v>148</v>
      </c>
      <c r="AJ19" s="28"/>
      <c r="AK19" s="28"/>
      <c r="AL19" s="28"/>
      <c r="AM19" s="28"/>
      <c r="AN19" s="28" t="s">
        <v>128</v>
      </c>
      <c r="AO19" s="28"/>
      <c r="AP19" s="28" t="s">
        <v>149</v>
      </c>
      <c r="AQ19" s="28"/>
      <c r="AR19" s="28" t="s">
        <v>128</v>
      </c>
      <c r="AS19" s="28">
        <v>247616859</v>
      </c>
      <c r="AT19" s="28"/>
      <c r="AU19" s="28" t="s">
        <v>110</v>
      </c>
      <c r="AV19" s="28"/>
      <c r="AW19" s="28"/>
      <c r="AX19" s="28"/>
      <c r="AY19" s="28" t="s">
        <v>128</v>
      </c>
      <c r="AZ19" s="28"/>
      <c r="BA19" s="28"/>
      <c r="BB19" s="28" t="s">
        <v>148</v>
      </c>
      <c r="BC19" s="28"/>
      <c r="BD19" s="28" t="s">
        <v>128</v>
      </c>
      <c r="BE19" s="28" t="s">
        <v>110</v>
      </c>
      <c r="BF19" s="28"/>
      <c r="BG19" s="28" t="s">
        <v>110</v>
      </c>
      <c r="BH19" s="28"/>
      <c r="BI19" s="28"/>
      <c r="BJ19" s="28"/>
      <c r="BK19" s="28"/>
      <c r="BL19" s="28"/>
      <c r="BM19" s="28"/>
      <c r="BN19" s="28"/>
      <c r="BO19" s="28" t="s">
        <v>149</v>
      </c>
      <c r="BP19" s="28" t="s">
        <v>110</v>
      </c>
      <c r="BQ19" s="28" t="s">
        <v>110</v>
      </c>
      <c r="BR19" s="28" t="s">
        <v>128</v>
      </c>
      <c r="BS19" s="28"/>
      <c r="BT19" s="28" t="s">
        <v>110</v>
      </c>
      <c r="BU19" s="28">
        <v>6537281</v>
      </c>
      <c r="BV19" s="28" t="s">
        <v>149</v>
      </c>
      <c r="BW19" s="28"/>
      <c r="BX19" s="28"/>
      <c r="BY19" s="28"/>
      <c r="BZ19" s="28"/>
      <c r="CA19" s="28"/>
      <c r="CB19" s="28"/>
      <c r="CC19" s="28"/>
      <c r="CD19" s="28"/>
      <c r="CE19" s="28">
        <v>24275018</v>
      </c>
      <c r="CF19" s="28" t="s">
        <v>110</v>
      </c>
      <c r="CG19" s="28" t="s">
        <v>149</v>
      </c>
      <c r="CH19" s="28"/>
      <c r="CI19" s="28"/>
      <c r="CJ19" s="28" t="s">
        <v>110</v>
      </c>
      <c r="CK19" s="28"/>
      <c r="CL19" s="28"/>
      <c r="CM19" s="28"/>
      <c r="CN19" s="28"/>
      <c r="CO19" s="28"/>
      <c r="CP19" s="28"/>
      <c r="CQ19" s="28" t="s">
        <v>149</v>
      </c>
      <c r="CR19" s="28" t="s">
        <v>110</v>
      </c>
      <c r="CS19" s="28"/>
      <c r="CT19" s="28" t="s">
        <v>110</v>
      </c>
      <c r="CU19" s="28"/>
      <c r="CV19" s="28"/>
      <c r="CW19" s="28"/>
      <c r="CX19" s="28"/>
      <c r="CY19" s="28"/>
      <c r="CZ19" s="28" t="s">
        <v>110</v>
      </c>
      <c r="DA19" s="28"/>
      <c r="DB19" s="28" t="s">
        <v>110</v>
      </c>
      <c r="DC19" s="28" t="s">
        <v>149</v>
      </c>
      <c r="DD19" s="28" t="s">
        <v>149</v>
      </c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>
        <v>137223463</v>
      </c>
      <c r="EG19" s="28"/>
      <c r="EH19" s="28" t="s">
        <v>149</v>
      </c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 t="s">
        <v>149</v>
      </c>
      <c r="FC19" s="28"/>
      <c r="FD19" s="28"/>
      <c r="FE19" s="28"/>
      <c r="FF19" s="28">
        <v>472697</v>
      </c>
      <c r="FG19" s="28"/>
      <c r="FH19" s="28" t="s">
        <v>110</v>
      </c>
      <c r="FI19" s="28"/>
      <c r="FJ19" s="28" t="s">
        <v>110</v>
      </c>
      <c r="FK19" s="28"/>
      <c r="FL19" s="28"/>
      <c r="FM19" s="28" t="s">
        <v>149</v>
      </c>
      <c r="FN19" s="28"/>
      <c r="FO19" s="28"/>
      <c r="FP19" s="28" t="s">
        <v>128</v>
      </c>
      <c r="FQ19" s="28" t="s">
        <v>149</v>
      </c>
      <c r="FR19" s="28" t="s">
        <v>149</v>
      </c>
      <c r="FS19" s="28"/>
      <c r="FT19" s="28"/>
      <c r="FU19" s="28"/>
      <c r="FV19" s="28"/>
      <c r="FW19" s="28" t="s">
        <v>110</v>
      </c>
      <c r="FX19" s="28"/>
      <c r="FY19" s="28" t="s">
        <v>149</v>
      </c>
      <c r="FZ19" s="28" t="s">
        <v>110</v>
      </c>
      <c r="GA19" s="28" t="s">
        <v>128</v>
      </c>
      <c r="GB19" s="28"/>
      <c r="GC19" s="28" t="s">
        <v>149</v>
      </c>
      <c r="GD19" s="28"/>
      <c r="GE19" s="28" t="s">
        <v>110</v>
      </c>
      <c r="GF19" s="28" t="s">
        <v>128</v>
      </c>
      <c r="GG19" s="28"/>
      <c r="GH19" s="28"/>
      <c r="GI19" s="28" t="s">
        <v>128</v>
      </c>
      <c r="GJ19" s="28"/>
      <c r="GK19" s="28" t="s">
        <v>110</v>
      </c>
      <c r="GL19" s="28"/>
      <c r="GM19" s="28" t="s">
        <v>110</v>
      </c>
      <c r="GN19" s="28"/>
      <c r="GO19" s="28"/>
      <c r="GP19" s="28" t="s">
        <v>110</v>
      </c>
      <c r="GQ19" s="28">
        <v>4040343828</v>
      </c>
      <c r="GR19" s="28"/>
      <c r="GS19" s="28"/>
      <c r="GT19" s="28"/>
      <c r="GU19" s="28" t="s">
        <v>149</v>
      </c>
      <c r="GV19" s="28"/>
      <c r="GW19" s="28"/>
      <c r="GX19" s="28"/>
      <c r="GY19" s="28"/>
      <c r="GZ19" s="28" t="s">
        <v>149</v>
      </c>
      <c r="HA19" s="28"/>
      <c r="HB19" s="28" t="s">
        <v>110</v>
      </c>
      <c r="HC19" s="28"/>
      <c r="HD19" s="28"/>
      <c r="HE19" s="28"/>
      <c r="HF19" s="28" t="s">
        <v>110</v>
      </c>
      <c r="HG19" s="28"/>
      <c r="HH19" s="28"/>
      <c r="HI19" s="28" t="s">
        <v>110</v>
      </c>
      <c r="HJ19" s="28"/>
      <c r="HK19" s="28" t="s">
        <v>110</v>
      </c>
      <c r="HL19" s="28"/>
      <c r="HM19" s="28"/>
      <c r="HN19" s="28"/>
      <c r="HO19" s="28"/>
      <c r="HP19" s="28"/>
      <c r="HQ19" s="28">
        <v>382169045</v>
      </c>
      <c r="HR19" s="28"/>
      <c r="HS19" s="28"/>
      <c r="HT19" s="28"/>
      <c r="HU19" s="28"/>
      <c r="HV19" s="28">
        <v>30963383</v>
      </c>
      <c r="HW19" s="28"/>
      <c r="HX19" s="28" t="s">
        <v>110</v>
      </c>
      <c r="HY19" s="28"/>
      <c r="HZ19" s="28" t="s">
        <v>110</v>
      </c>
      <c r="IA19" s="28"/>
      <c r="IB19" s="28"/>
      <c r="IC19" s="28"/>
      <c r="ID19" s="28"/>
      <c r="IE19" s="28"/>
      <c r="IF19" s="28" t="s">
        <v>110</v>
      </c>
      <c r="IG19" s="28"/>
      <c r="IH19" s="28"/>
      <c r="II19" s="28">
        <v>624277924</v>
      </c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34"/>
      <c r="IW19" s="28"/>
      <c r="IX19" s="28"/>
      <c r="IY19" s="28"/>
      <c r="IZ19" s="28"/>
      <c r="JA19" s="28"/>
      <c r="JB19" s="28">
        <v>0</v>
      </c>
      <c r="JC19" s="28"/>
      <c r="JD19" s="28"/>
      <c r="JE19" s="28"/>
      <c r="JF19" s="28"/>
      <c r="JG19" s="28"/>
      <c r="JH19" s="28"/>
      <c r="JI19" s="28"/>
      <c r="JJ19" s="34"/>
      <c r="JK19" s="34"/>
      <c r="JL19" s="34"/>
      <c r="JM19" s="34"/>
      <c r="JN19" s="34"/>
      <c r="JO19" s="34"/>
      <c r="JP19" s="34" t="s">
        <v>149</v>
      </c>
      <c r="JQ19" s="34"/>
      <c r="JR19" s="34" t="s">
        <v>128</v>
      </c>
      <c r="JS19" s="34" t="s">
        <v>149</v>
      </c>
      <c r="JT19" s="34"/>
      <c r="JU19" s="34"/>
      <c r="JV19" s="34"/>
      <c r="JW19" s="34"/>
      <c r="JX19" s="34"/>
      <c r="JY19" s="34"/>
      <c r="JZ19" s="34"/>
      <c r="KA19" s="34"/>
      <c r="KB19" s="34"/>
      <c r="KC19" s="34"/>
      <c r="KD19" s="34"/>
      <c r="KE19" s="34"/>
      <c r="KF19" s="34"/>
      <c r="KG19" s="34" t="s">
        <v>149</v>
      </c>
      <c r="KH19" s="34"/>
      <c r="KI19" s="34"/>
    </row>
    <row r="20" spans="1:295" ht="17.25" customHeight="1">
      <c r="A20" s="103"/>
      <c r="B20" s="24" t="s">
        <v>87</v>
      </c>
      <c r="C20" s="21" t="s">
        <v>43</v>
      </c>
      <c r="D20" s="28"/>
      <c r="E20" s="28"/>
      <c r="F20" s="28"/>
      <c r="G20" s="28"/>
      <c r="H20" s="28" t="s">
        <v>148</v>
      </c>
      <c r="I20" s="28"/>
      <c r="J20" s="28"/>
      <c r="K20" s="28" t="s">
        <v>128</v>
      </c>
      <c r="L20" s="28"/>
      <c r="M20" s="28" t="s">
        <v>110</v>
      </c>
      <c r="N20" s="28" t="s">
        <v>110</v>
      </c>
      <c r="O20" s="28"/>
      <c r="P20" s="28"/>
      <c r="Q20" s="28"/>
      <c r="R20" s="28"/>
      <c r="S20" s="28"/>
      <c r="T20" s="28"/>
      <c r="U20" s="28" t="s">
        <v>110</v>
      </c>
      <c r="V20" s="28" t="s">
        <v>110</v>
      </c>
      <c r="W20" s="28" t="s">
        <v>128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 t="s">
        <v>110</v>
      </c>
      <c r="AH20" s="28" t="s">
        <v>149</v>
      </c>
      <c r="AI20" s="28" t="s">
        <v>148</v>
      </c>
      <c r="AJ20" s="28"/>
      <c r="AK20" s="28"/>
      <c r="AL20" s="28"/>
      <c r="AM20" s="28"/>
      <c r="AN20" s="28" t="s">
        <v>128</v>
      </c>
      <c r="AO20" s="28"/>
      <c r="AP20" s="28" t="s">
        <v>149</v>
      </c>
      <c r="AQ20" s="28"/>
      <c r="AR20" s="28" t="s">
        <v>128</v>
      </c>
      <c r="AS20" s="28"/>
      <c r="AT20" s="28"/>
      <c r="AU20" s="28" t="s">
        <v>110</v>
      </c>
      <c r="AV20" s="28"/>
      <c r="AW20" s="28"/>
      <c r="AX20" s="28"/>
      <c r="AY20" s="28" t="s">
        <v>128</v>
      </c>
      <c r="AZ20" s="28"/>
      <c r="BA20" s="28"/>
      <c r="BB20" s="28" t="s">
        <v>148</v>
      </c>
      <c r="BC20" s="28"/>
      <c r="BD20" s="28" t="s">
        <v>128</v>
      </c>
      <c r="BE20" s="28" t="s">
        <v>110</v>
      </c>
      <c r="BF20" s="28"/>
      <c r="BG20" s="28" t="s">
        <v>110</v>
      </c>
      <c r="BH20" s="28"/>
      <c r="BI20" s="28"/>
      <c r="BJ20" s="28"/>
      <c r="BK20" s="28"/>
      <c r="BL20" s="28"/>
      <c r="BM20" s="28"/>
      <c r="BN20" s="28"/>
      <c r="BO20" s="28" t="s">
        <v>149</v>
      </c>
      <c r="BP20" s="28" t="s">
        <v>110</v>
      </c>
      <c r="BQ20" s="28" t="s">
        <v>110</v>
      </c>
      <c r="BR20" s="28" t="s">
        <v>128</v>
      </c>
      <c r="BS20" s="28"/>
      <c r="BT20" s="28" t="s">
        <v>110</v>
      </c>
      <c r="BU20" s="28">
        <v>1092824</v>
      </c>
      <c r="BV20" s="28" t="s">
        <v>149</v>
      </c>
      <c r="BW20" s="28"/>
      <c r="BX20" s="28"/>
      <c r="BY20" s="28"/>
      <c r="BZ20" s="28"/>
      <c r="CA20" s="28"/>
      <c r="CB20" s="28"/>
      <c r="CC20" s="28"/>
      <c r="CD20" s="28"/>
      <c r="CE20" s="28"/>
      <c r="CF20" s="28" t="s">
        <v>110</v>
      </c>
      <c r="CG20" s="28" t="s">
        <v>149</v>
      </c>
      <c r="CH20" s="28"/>
      <c r="CI20" s="28"/>
      <c r="CJ20" s="28" t="s">
        <v>110</v>
      </c>
      <c r="CK20" s="28"/>
      <c r="CL20" s="28"/>
      <c r="CM20" s="28"/>
      <c r="CN20" s="28"/>
      <c r="CO20" s="28"/>
      <c r="CP20" s="28"/>
      <c r="CQ20" s="28" t="s">
        <v>149</v>
      </c>
      <c r="CR20" s="28" t="s">
        <v>110</v>
      </c>
      <c r="CS20" s="28"/>
      <c r="CT20" s="28" t="s">
        <v>110</v>
      </c>
      <c r="CU20" s="28"/>
      <c r="CV20" s="28"/>
      <c r="CW20" s="28"/>
      <c r="CX20" s="28"/>
      <c r="CY20" s="28"/>
      <c r="CZ20" s="28" t="s">
        <v>110</v>
      </c>
      <c r="DA20" s="28"/>
      <c r="DB20" s="28" t="s">
        <v>110</v>
      </c>
      <c r="DC20" s="28" t="s">
        <v>149</v>
      </c>
      <c r="DD20" s="28" t="s">
        <v>149</v>
      </c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>
        <v>6302609</v>
      </c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 t="s">
        <v>149</v>
      </c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 t="s">
        <v>149</v>
      </c>
      <c r="FC20" s="28"/>
      <c r="FD20" s="28"/>
      <c r="FE20" s="28"/>
      <c r="FF20" s="28"/>
      <c r="FG20" s="28"/>
      <c r="FH20" s="28" t="s">
        <v>110</v>
      </c>
      <c r="FI20" s="28"/>
      <c r="FJ20" s="28" t="s">
        <v>110</v>
      </c>
      <c r="FK20" s="28"/>
      <c r="FL20" s="28"/>
      <c r="FM20" s="28" t="s">
        <v>149</v>
      </c>
      <c r="FN20" s="28"/>
      <c r="FO20" s="28"/>
      <c r="FP20" s="28" t="s">
        <v>128</v>
      </c>
      <c r="FQ20" s="28" t="s">
        <v>149</v>
      </c>
      <c r="FR20" s="28" t="s">
        <v>149</v>
      </c>
      <c r="FS20" s="28"/>
      <c r="FT20" s="28"/>
      <c r="FU20" s="28"/>
      <c r="FV20" s="28"/>
      <c r="FW20" s="28" t="s">
        <v>110</v>
      </c>
      <c r="FX20" s="28"/>
      <c r="FY20" s="28" t="s">
        <v>149</v>
      </c>
      <c r="FZ20" s="28" t="s">
        <v>110</v>
      </c>
      <c r="GA20" s="28" t="s">
        <v>128</v>
      </c>
      <c r="GB20" s="28"/>
      <c r="GC20" s="28" t="s">
        <v>149</v>
      </c>
      <c r="GD20" s="28"/>
      <c r="GE20" s="28" t="s">
        <v>110</v>
      </c>
      <c r="GF20" s="28" t="s">
        <v>128</v>
      </c>
      <c r="GG20" s="28"/>
      <c r="GH20" s="28"/>
      <c r="GI20" s="28" t="s">
        <v>128</v>
      </c>
      <c r="GJ20" s="28"/>
      <c r="GK20" s="28" t="s">
        <v>110</v>
      </c>
      <c r="GL20" s="28"/>
      <c r="GM20" s="28" t="s">
        <v>110</v>
      </c>
      <c r="GN20" s="28"/>
      <c r="GO20" s="28"/>
      <c r="GP20" s="28" t="s">
        <v>110</v>
      </c>
      <c r="GQ20" s="28">
        <v>138581057</v>
      </c>
      <c r="GR20" s="28"/>
      <c r="GS20" s="28"/>
      <c r="GT20" s="28"/>
      <c r="GU20" s="28" t="s">
        <v>149</v>
      </c>
      <c r="GV20" s="28"/>
      <c r="GW20" s="28"/>
      <c r="GX20" s="28"/>
      <c r="GY20" s="28"/>
      <c r="GZ20" s="28" t="s">
        <v>149</v>
      </c>
      <c r="HA20" s="28"/>
      <c r="HB20" s="28" t="s">
        <v>110</v>
      </c>
      <c r="HC20" s="28"/>
      <c r="HD20" s="28"/>
      <c r="HE20" s="28"/>
      <c r="HF20" s="28" t="s">
        <v>110</v>
      </c>
      <c r="HG20" s="28"/>
      <c r="HH20" s="28"/>
      <c r="HI20" s="28" t="s">
        <v>110</v>
      </c>
      <c r="HJ20" s="28"/>
      <c r="HK20" s="28" t="s">
        <v>110</v>
      </c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 t="s">
        <v>110</v>
      </c>
      <c r="HY20" s="28"/>
      <c r="HZ20" s="28" t="s">
        <v>110</v>
      </c>
      <c r="IA20" s="28"/>
      <c r="IB20" s="28"/>
      <c r="IC20" s="28"/>
      <c r="ID20" s="28"/>
      <c r="IE20" s="28"/>
      <c r="IF20" s="28" t="s">
        <v>110</v>
      </c>
      <c r="IG20" s="28"/>
      <c r="IH20" s="28"/>
      <c r="II20" s="28">
        <v>366550564</v>
      </c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34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34"/>
      <c r="JK20" s="34"/>
      <c r="JL20" s="34"/>
      <c r="JM20" s="34"/>
      <c r="JN20" s="34"/>
      <c r="JO20" s="34"/>
      <c r="JP20" s="34" t="s">
        <v>149</v>
      </c>
      <c r="JQ20" s="34"/>
      <c r="JR20" s="34" t="s">
        <v>128</v>
      </c>
      <c r="JS20" s="34" t="s">
        <v>149</v>
      </c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 t="s">
        <v>149</v>
      </c>
      <c r="KH20" s="34"/>
      <c r="KI20" s="34"/>
    </row>
    <row r="21" spans="1:295" ht="17.25" customHeight="1">
      <c r="A21" s="103"/>
      <c r="B21" s="24" t="s">
        <v>88</v>
      </c>
      <c r="C21" s="21" t="s">
        <v>44</v>
      </c>
      <c r="D21" s="28"/>
      <c r="E21" s="28"/>
      <c r="F21" s="28"/>
      <c r="G21" s="28"/>
      <c r="H21" s="28" t="s">
        <v>148</v>
      </c>
      <c r="I21" s="28"/>
      <c r="J21" s="28"/>
      <c r="K21" s="28" t="s">
        <v>128</v>
      </c>
      <c r="L21" s="28"/>
      <c r="M21" s="28" t="s">
        <v>110</v>
      </c>
      <c r="N21" s="28" t="s">
        <v>110</v>
      </c>
      <c r="O21" s="28"/>
      <c r="P21" s="28"/>
      <c r="Q21" s="28"/>
      <c r="R21" s="28"/>
      <c r="S21" s="28"/>
      <c r="T21" s="28"/>
      <c r="U21" s="28" t="s">
        <v>110</v>
      </c>
      <c r="V21" s="28" t="s">
        <v>110</v>
      </c>
      <c r="W21" s="28" t="s">
        <v>128</v>
      </c>
      <c r="X21" s="28"/>
      <c r="Y21" s="28"/>
      <c r="Z21" s="28"/>
      <c r="AA21" s="28"/>
      <c r="AB21" s="28"/>
      <c r="AC21" s="28"/>
      <c r="AD21" s="28"/>
      <c r="AE21" s="28">
        <v>1037804927</v>
      </c>
      <c r="AF21" s="28">
        <v>91313090</v>
      </c>
      <c r="AG21" s="28" t="s">
        <v>110</v>
      </c>
      <c r="AH21" s="28" t="s">
        <v>149</v>
      </c>
      <c r="AI21" s="28" t="s">
        <v>148</v>
      </c>
      <c r="AJ21" s="28"/>
      <c r="AK21" s="28"/>
      <c r="AL21" s="28"/>
      <c r="AM21" s="28"/>
      <c r="AN21" s="28" t="s">
        <v>128</v>
      </c>
      <c r="AO21" s="28"/>
      <c r="AP21" s="28" t="s">
        <v>149</v>
      </c>
      <c r="AQ21" s="28"/>
      <c r="AR21" s="28" t="s">
        <v>128</v>
      </c>
      <c r="AS21" s="28"/>
      <c r="AT21" s="28"/>
      <c r="AU21" s="28" t="s">
        <v>110</v>
      </c>
      <c r="AV21" s="28"/>
      <c r="AW21" s="28"/>
      <c r="AX21" s="28"/>
      <c r="AY21" s="28" t="s">
        <v>128</v>
      </c>
      <c r="AZ21" s="28"/>
      <c r="BA21" s="28"/>
      <c r="BB21" s="28" t="s">
        <v>148</v>
      </c>
      <c r="BC21" s="28"/>
      <c r="BD21" s="28" t="s">
        <v>128</v>
      </c>
      <c r="BE21" s="28" t="s">
        <v>110</v>
      </c>
      <c r="BF21" s="28">
        <v>142521975</v>
      </c>
      <c r="BG21" s="28" t="s">
        <v>110</v>
      </c>
      <c r="BH21" s="28"/>
      <c r="BI21" s="28"/>
      <c r="BJ21" s="28"/>
      <c r="BK21" s="28"/>
      <c r="BL21" s="28"/>
      <c r="BM21" s="28"/>
      <c r="BN21" s="28"/>
      <c r="BO21" s="28" t="s">
        <v>149</v>
      </c>
      <c r="BP21" s="28" t="s">
        <v>110</v>
      </c>
      <c r="BQ21" s="28" t="s">
        <v>110</v>
      </c>
      <c r="BR21" s="28" t="s">
        <v>128</v>
      </c>
      <c r="BS21" s="28"/>
      <c r="BT21" s="28" t="s">
        <v>110</v>
      </c>
      <c r="BU21" s="28"/>
      <c r="BV21" s="28" t="s">
        <v>149</v>
      </c>
      <c r="BW21" s="28"/>
      <c r="BX21" s="28"/>
      <c r="BY21" s="28"/>
      <c r="BZ21" s="28"/>
      <c r="CA21" s="28"/>
      <c r="CB21" s="28"/>
      <c r="CC21" s="28"/>
      <c r="CD21" s="28"/>
      <c r="CE21" s="28">
        <v>392969242</v>
      </c>
      <c r="CF21" s="28" t="s">
        <v>110</v>
      </c>
      <c r="CG21" s="28" t="s">
        <v>149</v>
      </c>
      <c r="CH21" s="28"/>
      <c r="CI21" s="28">
        <v>3967140</v>
      </c>
      <c r="CJ21" s="28" t="s">
        <v>110</v>
      </c>
      <c r="CK21" s="28"/>
      <c r="CL21" s="28"/>
      <c r="CM21" s="28"/>
      <c r="CN21" s="28"/>
      <c r="CO21" s="28"/>
      <c r="CP21" s="28"/>
      <c r="CQ21" s="28" t="s">
        <v>149</v>
      </c>
      <c r="CR21" s="28" t="s">
        <v>110</v>
      </c>
      <c r="CS21" s="28"/>
      <c r="CT21" s="28" t="s">
        <v>110</v>
      </c>
      <c r="CU21" s="28"/>
      <c r="CV21" s="28"/>
      <c r="CW21" s="28"/>
      <c r="CX21" s="28"/>
      <c r="CY21" s="28"/>
      <c r="CZ21" s="28" t="s">
        <v>110</v>
      </c>
      <c r="DA21" s="28"/>
      <c r="DB21" s="28" t="s">
        <v>110</v>
      </c>
      <c r="DC21" s="28" t="s">
        <v>149</v>
      </c>
      <c r="DD21" s="28" t="s">
        <v>149</v>
      </c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>
        <v>312359636</v>
      </c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>
        <v>258518408</v>
      </c>
      <c r="EG21" s="28"/>
      <c r="EH21" s="28" t="s">
        <v>149</v>
      </c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 t="s">
        <v>149</v>
      </c>
      <c r="FC21" s="28"/>
      <c r="FD21" s="28">
        <v>1419187649</v>
      </c>
      <c r="FE21" s="28"/>
      <c r="FF21" s="28"/>
      <c r="FG21" s="28"/>
      <c r="FH21" s="28" t="s">
        <v>110</v>
      </c>
      <c r="FI21" s="28"/>
      <c r="FJ21" s="28" t="s">
        <v>110</v>
      </c>
      <c r="FK21" s="28"/>
      <c r="FL21" s="28"/>
      <c r="FM21" s="28" t="s">
        <v>149</v>
      </c>
      <c r="FN21" s="28"/>
      <c r="FO21" s="28"/>
      <c r="FP21" s="28" t="s">
        <v>128</v>
      </c>
      <c r="FQ21" s="28" t="s">
        <v>149</v>
      </c>
      <c r="FR21" s="28" t="s">
        <v>149</v>
      </c>
      <c r="FS21" s="28"/>
      <c r="FT21" s="28"/>
      <c r="FU21" s="28"/>
      <c r="FV21" s="28"/>
      <c r="FW21" s="28" t="s">
        <v>110</v>
      </c>
      <c r="FX21" s="28"/>
      <c r="FY21" s="28" t="s">
        <v>149</v>
      </c>
      <c r="FZ21" s="28" t="s">
        <v>110</v>
      </c>
      <c r="GA21" s="28" t="s">
        <v>128</v>
      </c>
      <c r="GB21" s="28"/>
      <c r="GC21" s="28" t="s">
        <v>149</v>
      </c>
      <c r="GD21" s="28"/>
      <c r="GE21" s="28" t="s">
        <v>110</v>
      </c>
      <c r="GF21" s="28" t="s">
        <v>128</v>
      </c>
      <c r="GG21" s="28"/>
      <c r="GH21" s="28"/>
      <c r="GI21" s="28" t="s">
        <v>128</v>
      </c>
      <c r="GJ21" s="28"/>
      <c r="GK21" s="28" t="s">
        <v>110</v>
      </c>
      <c r="GL21" s="28"/>
      <c r="GM21" s="28" t="s">
        <v>110</v>
      </c>
      <c r="GN21" s="28"/>
      <c r="GO21" s="28"/>
      <c r="GP21" s="28" t="s">
        <v>110</v>
      </c>
      <c r="GQ21" s="28">
        <v>116887458</v>
      </c>
      <c r="GR21" s="28"/>
      <c r="GS21" s="28"/>
      <c r="GT21" s="28"/>
      <c r="GU21" s="28" t="s">
        <v>149</v>
      </c>
      <c r="GV21" s="28"/>
      <c r="GW21" s="28"/>
      <c r="GX21" s="28">
        <v>346109768</v>
      </c>
      <c r="GY21" s="28"/>
      <c r="GZ21" s="28" t="s">
        <v>149</v>
      </c>
      <c r="HA21" s="28"/>
      <c r="HB21" s="28" t="s">
        <v>110</v>
      </c>
      <c r="HC21" s="28"/>
      <c r="HD21" s="28"/>
      <c r="HE21" s="28"/>
      <c r="HF21" s="28" t="s">
        <v>110</v>
      </c>
      <c r="HG21" s="28"/>
      <c r="HH21" s="28"/>
      <c r="HI21" s="28" t="s">
        <v>110</v>
      </c>
      <c r="HJ21" s="28"/>
      <c r="HK21" s="28" t="s">
        <v>110</v>
      </c>
      <c r="HL21" s="28"/>
      <c r="HM21" s="28"/>
      <c r="HN21" s="28"/>
      <c r="HO21" s="28"/>
      <c r="HP21" s="28"/>
      <c r="HQ21" s="28"/>
      <c r="HR21" s="28"/>
      <c r="HS21" s="28"/>
      <c r="HT21" s="28">
        <v>13379360</v>
      </c>
      <c r="HU21" s="28"/>
      <c r="HV21" s="28"/>
      <c r="HW21" s="28"/>
      <c r="HX21" s="28" t="s">
        <v>110</v>
      </c>
      <c r="HY21" s="28"/>
      <c r="HZ21" s="28" t="s">
        <v>110</v>
      </c>
      <c r="IA21" s="28"/>
      <c r="IB21" s="28"/>
      <c r="IC21" s="28"/>
      <c r="ID21" s="28"/>
      <c r="IE21" s="28"/>
      <c r="IF21" s="28" t="s">
        <v>110</v>
      </c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34"/>
      <c r="IW21" s="28"/>
      <c r="IX21" s="28"/>
      <c r="IY21" s="28"/>
      <c r="IZ21" s="28">
        <v>199769222</v>
      </c>
      <c r="JA21" s="28"/>
      <c r="JB21" s="28"/>
      <c r="JC21" s="28">
        <v>143608534</v>
      </c>
      <c r="JD21" s="28"/>
      <c r="JE21" s="28"/>
      <c r="JF21" s="28"/>
      <c r="JG21" s="28"/>
      <c r="JH21" s="28"/>
      <c r="JI21" s="28"/>
      <c r="JJ21" s="34"/>
      <c r="JK21" s="34"/>
      <c r="JL21" s="34"/>
      <c r="JM21" s="34"/>
      <c r="JN21" s="34"/>
      <c r="JO21" s="34"/>
      <c r="JP21" s="34" t="s">
        <v>149</v>
      </c>
      <c r="JQ21" s="34"/>
      <c r="JR21" s="34" t="s">
        <v>128</v>
      </c>
      <c r="JS21" s="34" t="s">
        <v>149</v>
      </c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 t="s">
        <v>149</v>
      </c>
      <c r="KH21" s="34">
        <v>2671860</v>
      </c>
      <c r="KI21" s="34"/>
    </row>
    <row r="22" spans="1:295" ht="17.25" customHeight="1">
      <c r="A22" s="103"/>
      <c r="B22" s="24" t="s">
        <v>89</v>
      </c>
      <c r="C22" s="21" t="s">
        <v>90</v>
      </c>
      <c r="D22" s="28"/>
      <c r="E22" s="28"/>
      <c r="F22" s="28"/>
      <c r="G22" s="28"/>
      <c r="H22" s="28" t="s">
        <v>148</v>
      </c>
      <c r="I22" s="28"/>
      <c r="J22" s="28"/>
      <c r="K22" s="28" t="s">
        <v>128</v>
      </c>
      <c r="L22" s="28"/>
      <c r="M22" s="28" t="s">
        <v>110</v>
      </c>
      <c r="N22" s="28" t="s">
        <v>110</v>
      </c>
      <c r="O22" s="28"/>
      <c r="P22" s="28"/>
      <c r="Q22" s="28"/>
      <c r="R22" s="28"/>
      <c r="S22" s="28"/>
      <c r="T22" s="28"/>
      <c r="U22" s="28" t="s">
        <v>110</v>
      </c>
      <c r="V22" s="28" t="s">
        <v>110</v>
      </c>
      <c r="W22" s="28" t="s">
        <v>128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 t="s">
        <v>110</v>
      </c>
      <c r="AH22" s="28" t="s">
        <v>149</v>
      </c>
      <c r="AI22" s="28" t="s">
        <v>148</v>
      </c>
      <c r="AJ22" s="28"/>
      <c r="AK22" s="28"/>
      <c r="AL22" s="28"/>
      <c r="AM22" s="28"/>
      <c r="AN22" s="28" t="s">
        <v>128</v>
      </c>
      <c r="AO22" s="28"/>
      <c r="AP22" s="28" t="s">
        <v>149</v>
      </c>
      <c r="AQ22" s="28"/>
      <c r="AR22" s="28" t="s">
        <v>128</v>
      </c>
      <c r="AS22" s="28"/>
      <c r="AT22" s="28"/>
      <c r="AU22" s="28" t="s">
        <v>110</v>
      </c>
      <c r="AV22" s="28"/>
      <c r="AW22" s="28"/>
      <c r="AX22" s="28"/>
      <c r="AY22" s="28" t="s">
        <v>128</v>
      </c>
      <c r="AZ22" s="28"/>
      <c r="BA22" s="28"/>
      <c r="BB22" s="28" t="s">
        <v>148</v>
      </c>
      <c r="BC22" s="28"/>
      <c r="BD22" s="28" t="s">
        <v>128</v>
      </c>
      <c r="BE22" s="28" t="s">
        <v>110</v>
      </c>
      <c r="BF22" s="28"/>
      <c r="BG22" s="28" t="s">
        <v>110</v>
      </c>
      <c r="BH22" s="28"/>
      <c r="BI22" s="28"/>
      <c r="BJ22" s="28"/>
      <c r="BK22" s="28"/>
      <c r="BL22" s="28">
        <v>278146</v>
      </c>
      <c r="BM22" s="28"/>
      <c r="BN22" s="28"/>
      <c r="BO22" s="28" t="s">
        <v>149</v>
      </c>
      <c r="BP22" s="28" t="s">
        <v>110</v>
      </c>
      <c r="BQ22" s="28" t="s">
        <v>110</v>
      </c>
      <c r="BR22" s="28" t="s">
        <v>128</v>
      </c>
      <c r="BS22" s="28"/>
      <c r="BT22" s="28" t="s">
        <v>110</v>
      </c>
      <c r="BU22" s="28"/>
      <c r="BV22" s="28" t="s">
        <v>149</v>
      </c>
      <c r="BW22" s="28"/>
      <c r="BX22" s="28"/>
      <c r="BY22" s="28"/>
      <c r="BZ22" s="28"/>
      <c r="CA22" s="28"/>
      <c r="CB22" s="28"/>
      <c r="CC22" s="28">
        <v>69176152</v>
      </c>
      <c r="CD22" s="28"/>
      <c r="CE22" s="28"/>
      <c r="CF22" s="28" t="s">
        <v>110</v>
      </c>
      <c r="CG22" s="28" t="s">
        <v>149</v>
      </c>
      <c r="CH22" s="28"/>
      <c r="CI22" s="28"/>
      <c r="CJ22" s="28" t="s">
        <v>110</v>
      </c>
      <c r="CK22" s="28"/>
      <c r="CL22" s="28"/>
      <c r="CM22" s="28"/>
      <c r="CN22" s="28"/>
      <c r="CO22" s="28"/>
      <c r="CP22" s="28"/>
      <c r="CQ22" s="28" t="s">
        <v>149</v>
      </c>
      <c r="CR22" s="28" t="s">
        <v>110</v>
      </c>
      <c r="CS22" s="28"/>
      <c r="CT22" s="28" t="s">
        <v>110</v>
      </c>
      <c r="CU22" s="28"/>
      <c r="CV22" s="28"/>
      <c r="CW22" s="28"/>
      <c r="CX22" s="28"/>
      <c r="CY22" s="28"/>
      <c r="CZ22" s="28" t="s">
        <v>110</v>
      </c>
      <c r="DA22" s="28">
        <v>269337</v>
      </c>
      <c r="DB22" s="28" t="s">
        <v>110</v>
      </c>
      <c r="DC22" s="28" t="s">
        <v>149</v>
      </c>
      <c r="DD22" s="28" t="s">
        <v>149</v>
      </c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 t="s">
        <v>149</v>
      </c>
      <c r="EI22" s="28"/>
      <c r="EJ22" s="28"/>
      <c r="EK22" s="28"/>
      <c r="EL22" s="28">
        <v>1195364</v>
      </c>
      <c r="EM22" s="28"/>
      <c r="EN22" s="28">
        <v>94866152</v>
      </c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 t="s">
        <v>149</v>
      </c>
      <c r="FC22" s="28"/>
      <c r="FD22" s="28"/>
      <c r="FE22" s="28">
        <v>41241082</v>
      </c>
      <c r="FF22" s="28"/>
      <c r="FG22" s="28"/>
      <c r="FH22" s="28" t="s">
        <v>110</v>
      </c>
      <c r="FI22" s="28"/>
      <c r="FJ22" s="28" t="s">
        <v>110</v>
      </c>
      <c r="FK22" s="28"/>
      <c r="FL22" s="28"/>
      <c r="FM22" s="28" t="s">
        <v>149</v>
      </c>
      <c r="FN22" s="28"/>
      <c r="FO22" s="28">
        <v>349273950</v>
      </c>
      <c r="FP22" s="28" t="s">
        <v>128</v>
      </c>
      <c r="FQ22" s="28" t="s">
        <v>149</v>
      </c>
      <c r="FR22" s="28" t="s">
        <v>149</v>
      </c>
      <c r="FS22" s="28"/>
      <c r="FT22" s="28"/>
      <c r="FU22" s="28">
        <v>7893195</v>
      </c>
      <c r="FV22" s="28"/>
      <c r="FW22" s="28" t="s">
        <v>110</v>
      </c>
      <c r="FX22" s="28"/>
      <c r="FY22" s="28" t="s">
        <v>149</v>
      </c>
      <c r="FZ22" s="28" t="s">
        <v>110</v>
      </c>
      <c r="GA22" s="28" t="s">
        <v>128</v>
      </c>
      <c r="GB22" s="28"/>
      <c r="GC22" s="28" t="s">
        <v>149</v>
      </c>
      <c r="GD22" s="28"/>
      <c r="GE22" s="28" t="s">
        <v>110</v>
      </c>
      <c r="GF22" s="28" t="s">
        <v>128</v>
      </c>
      <c r="GG22" s="28">
        <v>318059924</v>
      </c>
      <c r="GH22" s="28">
        <v>195260043</v>
      </c>
      <c r="GI22" s="28" t="s">
        <v>128</v>
      </c>
      <c r="GJ22" s="28"/>
      <c r="GK22" s="28" t="s">
        <v>110</v>
      </c>
      <c r="GL22" s="28">
        <v>126834248</v>
      </c>
      <c r="GM22" s="28" t="s">
        <v>110</v>
      </c>
      <c r="GN22" s="28"/>
      <c r="GO22" s="28"/>
      <c r="GP22" s="28" t="s">
        <v>110</v>
      </c>
      <c r="GQ22" s="28"/>
      <c r="GR22" s="28"/>
      <c r="GS22" s="28"/>
      <c r="GT22" s="28"/>
      <c r="GU22" s="28" t="s">
        <v>149</v>
      </c>
      <c r="GV22" s="28"/>
      <c r="GW22" s="28"/>
      <c r="GX22" s="28"/>
      <c r="GY22" s="28"/>
      <c r="GZ22" s="28" t="s">
        <v>149</v>
      </c>
      <c r="HA22" s="28"/>
      <c r="HB22" s="28" t="s">
        <v>110</v>
      </c>
      <c r="HC22" s="28"/>
      <c r="HD22" s="28"/>
      <c r="HE22" s="28"/>
      <c r="HF22" s="28" t="s">
        <v>110</v>
      </c>
      <c r="HG22" s="28"/>
      <c r="HH22" s="28">
        <v>798876</v>
      </c>
      <c r="HI22" s="28" t="s">
        <v>110</v>
      </c>
      <c r="HJ22" s="28"/>
      <c r="HK22" s="28" t="s">
        <v>110</v>
      </c>
      <c r="HL22" s="28"/>
      <c r="HM22" s="28"/>
      <c r="HN22" s="28"/>
      <c r="HO22" s="28"/>
      <c r="HP22" s="28"/>
      <c r="HQ22" s="28"/>
      <c r="HR22" s="28"/>
      <c r="HS22" s="28"/>
      <c r="HT22" s="28">
        <v>285383</v>
      </c>
      <c r="HU22" s="28"/>
      <c r="HV22" s="28"/>
      <c r="HW22" s="28"/>
      <c r="HX22" s="28" t="s">
        <v>110</v>
      </c>
      <c r="HY22" s="28"/>
      <c r="HZ22" s="28" t="s">
        <v>110</v>
      </c>
      <c r="IA22" s="28">
        <v>296500630</v>
      </c>
      <c r="IB22" s="28"/>
      <c r="IC22" s="28"/>
      <c r="ID22" s="28"/>
      <c r="IE22" s="28"/>
      <c r="IF22" s="28" t="s">
        <v>110</v>
      </c>
      <c r="IG22" s="28"/>
      <c r="IH22" s="28"/>
      <c r="II22" s="28"/>
      <c r="IJ22" s="28"/>
      <c r="IK22" s="28"/>
      <c r="IL22" s="28"/>
      <c r="IM22" s="28"/>
      <c r="IN22" s="28"/>
      <c r="IO22" s="28">
        <v>256204140</v>
      </c>
      <c r="IP22" s="28">
        <v>118526526</v>
      </c>
      <c r="IQ22" s="28"/>
      <c r="IR22" s="28"/>
      <c r="IS22" s="28"/>
      <c r="IT22" s="28">
        <v>1106072175</v>
      </c>
      <c r="IU22" s="28"/>
      <c r="IV22" s="34"/>
      <c r="IW22" s="28"/>
      <c r="IX22" s="28"/>
      <c r="IY22" s="28"/>
      <c r="IZ22" s="28"/>
      <c r="JA22" s="28"/>
      <c r="JB22" s="28">
        <v>286654998</v>
      </c>
      <c r="JC22" s="28">
        <v>202010</v>
      </c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 t="s">
        <v>149</v>
      </c>
      <c r="JQ22" s="34"/>
      <c r="JR22" s="28" t="s">
        <v>128</v>
      </c>
      <c r="JS22" s="28" t="s">
        <v>149</v>
      </c>
      <c r="JT22" s="34"/>
      <c r="JU22" s="34"/>
      <c r="JV22" s="34"/>
      <c r="JW22" s="34"/>
      <c r="JX22" s="34"/>
      <c r="JY22" s="34"/>
      <c r="JZ22" s="34"/>
      <c r="KA22" s="34"/>
      <c r="KB22" s="34"/>
      <c r="KC22" s="34"/>
      <c r="KD22" s="34"/>
      <c r="KE22" s="34"/>
      <c r="KF22" s="34"/>
      <c r="KG22" s="28" t="s">
        <v>149</v>
      </c>
      <c r="KH22" s="28">
        <v>43345986</v>
      </c>
      <c r="KI22" s="34"/>
    </row>
    <row r="23" spans="1:295" ht="17.25" customHeight="1">
      <c r="A23" s="103"/>
      <c r="B23" s="24" t="s">
        <v>91</v>
      </c>
      <c r="C23" s="36" t="s">
        <v>204</v>
      </c>
      <c r="D23" s="28"/>
      <c r="E23" s="28"/>
      <c r="F23" s="28"/>
      <c r="G23" s="28"/>
      <c r="H23" s="28" t="s">
        <v>148</v>
      </c>
      <c r="I23" s="28"/>
      <c r="J23" s="28"/>
      <c r="K23" s="28" t="s">
        <v>128</v>
      </c>
      <c r="L23" s="28"/>
      <c r="M23" s="28" t="s">
        <v>110</v>
      </c>
      <c r="N23" s="28" t="s">
        <v>110</v>
      </c>
      <c r="O23" s="28"/>
      <c r="P23" s="28"/>
      <c r="Q23" s="28"/>
      <c r="R23" s="28"/>
      <c r="S23" s="28"/>
      <c r="T23" s="28"/>
      <c r="U23" s="28" t="s">
        <v>110</v>
      </c>
      <c r="V23" s="28" t="s">
        <v>110</v>
      </c>
      <c r="W23" s="28" t="s">
        <v>128</v>
      </c>
      <c r="X23" s="28"/>
      <c r="Y23" s="28"/>
      <c r="Z23" s="28"/>
      <c r="AA23" s="28"/>
      <c r="AB23" s="28"/>
      <c r="AC23" s="28"/>
      <c r="AD23" s="28"/>
      <c r="AE23" s="28"/>
      <c r="AF23" s="28"/>
      <c r="AG23" s="28" t="s">
        <v>110</v>
      </c>
      <c r="AH23" s="28" t="s">
        <v>149</v>
      </c>
      <c r="AI23" s="28" t="s">
        <v>148</v>
      </c>
      <c r="AJ23" s="28"/>
      <c r="AK23" s="28"/>
      <c r="AL23" s="28"/>
      <c r="AM23" s="28"/>
      <c r="AN23" s="28" t="s">
        <v>128</v>
      </c>
      <c r="AO23" s="28"/>
      <c r="AP23" s="28" t="s">
        <v>149</v>
      </c>
      <c r="AQ23" s="28"/>
      <c r="AR23" s="28" t="s">
        <v>128</v>
      </c>
      <c r="AS23" s="28"/>
      <c r="AT23" s="28"/>
      <c r="AU23" s="28" t="s">
        <v>110</v>
      </c>
      <c r="AV23" s="28"/>
      <c r="AW23" s="28"/>
      <c r="AX23" s="28"/>
      <c r="AY23" s="28" t="s">
        <v>128</v>
      </c>
      <c r="AZ23" s="28"/>
      <c r="BA23" s="28"/>
      <c r="BB23" s="28" t="s">
        <v>148</v>
      </c>
      <c r="BC23" s="28"/>
      <c r="BD23" s="28" t="s">
        <v>128</v>
      </c>
      <c r="BE23" s="28" t="s">
        <v>110</v>
      </c>
      <c r="BF23" s="28"/>
      <c r="BG23" s="28" t="s">
        <v>110</v>
      </c>
      <c r="BH23" s="28"/>
      <c r="BI23" s="28"/>
      <c r="BJ23" s="28"/>
      <c r="BK23" s="28"/>
      <c r="BL23" s="28"/>
      <c r="BM23" s="28"/>
      <c r="BN23" s="28"/>
      <c r="BO23" s="28" t="s">
        <v>149</v>
      </c>
      <c r="BP23" s="28" t="s">
        <v>110</v>
      </c>
      <c r="BQ23" s="28" t="s">
        <v>110</v>
      </c>
      <c r="BR23" s="28" t="s">
        <v>128</v>
      </c>
      <c r="BS23" s="28"/>
      <c r="BT23" s="28" t="s">
        <v>110</v>
      </c>
      <c r="BU23" s="28"/>
      <c r="BV23" s="28" t="s">
        <v>149</v>
      </c>
      <c r="BW23" s="28"/>
      <c r="BX23" s="28"/>
      <c r="BY23" s="28"/>
      <c r="BZ23" s="28"/>
      <c r="CA23" s="28"/>
      <c r="CB23" s="28"/>
      <c r="CC23" s="28"/>
      <c r="CD23" s="28"/>
      <c r="CE23" s="28"/>
      <c r="CF23" s="28" t="s">
        <v>110</v>
      </c>
      <c r="CG23" s="28" t="s">
        <v>149</v>
      </c>
      <c r="CH23" s="28"/>
      <c r="CI23" s="28"/>
      <c r="CJ23" s="28" t="s">
        <v>110</v>
      </c>
      <c r="CK23" s="28"/>
      <c r="CL23" s="28"/>
      <c r="CM23" s="28"/>
      <c r="CN23" s="28"/>
      <c r="CO23" s="28"/>
      <c r="CP23" s="28"/>
      <c r="CQ23" s="28" t="s">
        <v>149</v>
      </c>
      <c r="CR23" s="28" t="s">
        <v>110</v>
      </c>
      <c r="CS23" s="28"/>
      <c r="CT23" s="28" t="s">
        <v>110</v>
      </c>
      <c r="CU23" s="28"/>
      <c r="CV23" s="28"/>
      <c r="CW23" s="28"/>
      <c r="CX23" s="28"/>
      <c r="CY23" s="28"/>
      <c r="CZ23" s="28" t="s">
        <v>110</v>
      </c>
      <c r="DA23" s="28"/>
      <c r="DB23" s="28" t="s">
        <v>110</v>
      </c>
      <c r="DC23" s="28" t="s">
        <v>149</v>
      </c>
      <c r="DD23" s="28" t="s">
        <v>149</v>
      </c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 t="s">
        <v>149</v>
      </c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 t="s">
        <v>149</v>
      </c>
      <c r="FC23" s="28"/>
      <c r="FD23" s="28"/>
      <c r="FE23" s="28"/>
      <c r="FF23" s="28"/>
      <c r="FG23" s="28"/>
      <c r="FH23" s="28" t="s">
        <v>110</v>
      </c>
      <c r="FI23" s="28"/>
      <c r="FJ23" s="28" t="s">
        <v>110</v>
      </c>
      <c r="FK23" s="28"/>
      <c r="FL23" s="28"/>
      <c r="FM23" s="28" t="s">
        <v>149</v>
      </c>
      <c r="FN23" s="28"/>
      <c r="FO23" s="28"/>
      <c r="FP23" s="28" t="s">
        <v>128</v>
      </c>
      <c r="FQ23" s="28" t="s">
        <v>149</v>
      </c>
      <c r="FR23" s="28" t="s">
        <v>149</v>
      </c>
      <c r="FS23" s="28"/>
      <c r="FT23" s="28"/>
      <c r="FU23" s="28"/>
      <c r="FV23" s="28"/>
      <c r="FW23" s="28" t="s">
        <v>110</v>
      </c>
      <c r="FX23" s="28"/>
      <c r="FY23" s="28" t="s">
        <v>149</v>
      </c>
      <c r="FZ23" s="28" t="s">
        <v>110</v>
      </c>
      <c r="GA23" s="28" t="s">
        <v>128</v>
      </c>
      <c r="GB23" s="28"/>
      <c r="GC23" s="28" t="s">
        <v>149</v>
      </c>
      <c r="GD23" s="28"/>
      <c r="GE23" s="28" t="s">
        <v>110</v>
      </c>
      <c r="GF23" s="28" t="s">
        <v>128</v>
      </c>
      <c r="GG23" s="28"/>
      <c r="GH23" s="28"/>
      <c r="GI23" s="28" t="s">
        <v>128</v>
      </c>
      <c r="GJ23" s="28"/>
      <c r="GK23" s="28" t="s">
        <v>110</v>
      </c>
      <c r="GL23" s="28"/>
      <c r="GM23" s="28" t="s">
        <v>110</v>
      </c>
      <c r="GN23" s="28"/>
      <c r="GO23" s="28"/>
      <c r="GP23" s="28" t="s">
        <v>110</v>
      </c>
      <c r="GQ23" s="28"/>
      <c r="GR23" s="28"/>
      <c r="GS23" s="28"/>
      <c r="GT23" s="28"/>
      <c r="GU23" s="28" t="s">
        <v>149</v>
      </c>
      <c r="GV23" s="28"/>
      <c r="GW23" s="28"/>
      <c r="GX23" s="28"/>
      <c r="GY23" s="28"/>
      <c r="GZ23" s="28" t="s">
        <v>149</v>
      </c>
      <c r="HA23" s="28"/>
      <c r="HB23" s="28" t="s">
        <v>110</v>
      </c>
      <c r="HC23" s="28"/>
      <c r="HD23" s="28"/>
      <c r="HE23" s="28"/>
      <c r="HF23" s="28" t="s">
        <v>110</v>
      </c>
      <c r="HG23" s="28"/>
      <c r="HH23" s="28"/>
      <c r="HI23" s="28" t="s">
        <v>110</v>
      </c>
      <c r="HJ23" s="28"/>
      <c r="HK23" s="28" t="s">
        <v>110</v>
      </c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 t="s">
        <v>110</v>
      </c>
      <c r="HY23" s="28"/>
      <c r="HZ23" s="28" t="s">
        <v>110</v>
      </c>
      <c r="IA23" s="28"/>
      <c r="IB23" s="28"/>
      <c r="IC23" s="28"/>
      <c r="ID23" s="28"/>
      <c r="IE23" s="28"/>
      <c r="IF23" s="28" t="s">
        <v>110</v>
      </c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34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34"/>
      <c r="JK23" s="34"/>
      <c r="JL23" s="34"/>
      <c r="JM23" s="34"/>
      <c r="JN23" s="34"/>
      <c r="JO23" s="34"/>
      <c r="JP23" s="34" t="s">
        <v>149</v>
      </c>
      <c r="JQ23" s="34"/>
      <c r="JR23" s="34" t="s">
        <v>128</v>
      </c>
      <c r="JS23" s="34" t="s">
        <v>149</v>
      </c>
      <c r="JT23" s="34"/>
      <c r="JU23" s="34"/>
      <c r="JV23" s="34"/>
      <c r="JW23" s="34"/>
      <c r="JX23" s="34"/>
      <c r="JY23" s="34"/>
      <c r="JZ23" s="34"/>
      <c r="KA23" s="34"/>
      <c r="KB23" s="34"/>
      <c r="KC23" s="34"/>
      <c r="KD23" s="34"/>
      <c r="KE23" s="34"/>
      <c r="KF23" s="34"/>
      <c r="KG23" s="34" t="s">
        <v>149</v>
      </c>
      <c r="KH23" s="34"/>
      <c r="KI23" s="34"/>
    </row>
    <row r="24" spans="1:295" ht="17.25" customHeight="1">
      <c r="A24" s="103"/>
      <c r="B24" s="24" t="s">
        <v>93</v>
      </c>
      <c r="C24" s="21" t="s">
        <v>48</v>
      </c>
      <c r="D24" s="28"/>
      <c r="E24" s="28"/>
      <c r="F24" s="28"/>
      <c r="G24" s="28"/>
      <c r="H24" s="28" t="s">
        <v>148</v>
      </c>
      <c r="I24" s="28"/>
      <c r="J24" s="28"/>
      <c r="K24" s="28" t="s">
        <v>128</v>
      </c>
      <c r="L24" s="28"/>
      <c r="M24" s="28" t="s">
        <v>110</v>
      </c>
      <c r="N24" s="28" t="s">
        <v>110</v>
      </c>
      <c r="O24" s="28"/>
      <c r="P24" s="28"/>
      <c r="Q24" s="28"/>
      <c r="R24" s="28"/>
      <c r="S24" s="28"/>
      <c r="T24" s="28"/>
      <c r="U24" s="28" t="s">
        <v>110</v>
      </c>
      <c r="V24" s="28" t="s">
        <v>110</v>
      </c>
      <c r="W24" s="28" t="s">
        <v>128</v>
      </c>
      <c r="X24" s="28"/>
      <c r="Y24" s="28"/>
      <c r="Z24" s="28"/>
      <c r="AA24" s="28"/>
      <c r="AB24" s="28"/>
      <c r="AC24" s="28"/>
      <c r="AD24" s="28"/>
      <c r="AE24" s="28">
        <v>435885063</v>
      </c>
      <c r="AF24" s="28"/>
      <c r="AG24" s="28" t="s">
        <v>110</v>
      </c>
      <c r="AH24" s="28" t="s">
        <v>149</v>
      </c>
      <c r="AI24" s="28" t="s">
        <v>148</v>
      </c>
      <c r="AJ24" s="28"/>
      <c r="AK24" s="28"/>
      <c r="AL24" s="28"/>
      <c r="AM24" s="28"/>
      <c r="AN24" s="28" t="s">
        <v>128</v>
      </c>
      <c r="AO24" s="28"/>
      <c r="AP24" s="28" t="s">
        <v>149</v>
      </c>
      <c r="AQ24" s="28"/>
      <c r="AR24" s="28" t="s">
        <v>128</v>
      </c>
      <c r="AS24" s="28"/>
      <c r="AT24" s="28"/>
      <c r="AU24" s="28" t="s">
        <v>110</v>
      </c>
      <c r="AV24" s="28"/>
      <c r="AW24" s="28"/>
      <c r="AX24" s="28"/>
      <c r="AY24" s="28" t="s">
        <v>128</v>
      </c>
      <c r="AZ24" s="28"/>
      <c r="BA24" s="28"/>
      <c r="BB24" s="28" t="s">
        <v>148</v>
      </c>
      <c r="BC24" s="28"/>
      <c r="BD24" s="28" t="s">
        <v>128</v>
      </c>
      <c r="BE24" s="28" t="s">
        <v>110</v>
      </c>
      <c r="BF24" s="28">
        <v>9350000</v>
      </c>
      <c r="BG24" s="28" t="s">
        <v>110</v>
      </c>
      <c r="BH24" s="28"/>
      <c r="BI24" s="28"/>
      <c r="BJ24" s="28"/>
      <c r="BK24" s="28"/>
      <c r="BL24" s="28"/>
      <c r="BM24" s="28"/>
      <c r="BN24" s="28"/>
      <c r="BO24" s="28" t="s">
        <v>149</v>
      </c>
      <c r="BP24" s="28" t="s">
        <v>110</v>
      </c>
      <c r="BQ24" s="28" t="s">
        <v>110</v>
      </c>
      <c r="BR24" s="28" t="s">
        <v>128</v>
      </c>
      <c r="BS24" s="28"/>
      <c r="BT24" s="28" t="s">
        <v>110</v>
      </c>
      <c r="BU24" s="28"/>
      <c r="BV24" s="28" t="s">
        <v>149</v>
      </c>
      <c r="BW24" s="28"/>
      <c r="BX24" s="28"/>
      <c r="BY24" s="28"/>
      <c r="BZ24" s="28"/>
      <c r="CA24" s="28"/>
      <c r="CB24" s="28"/>
      <c r="CC24" s="28"/>
      <c r="CD24" s="28"/>
      <c r="CE24" s="34">
        <v>991920925</v>
      </c>
      <c r="CF24" s="28" t="s">
        <v>110</v>
      </c>
      <c r="CG24" s="28" t="s">
        <v>149</v>
      </c>
      <c r="CH24" s="28"/>
      <c r="CI24" s="28"/>
      <c r="CJ24" s="28" t="s">
        <v>110</v>
      </c>
      <c r="CK24" s="28"/>
      <c r="CL24" s="28"/>
      <c r="CM24" s="28"/>
      <c r="CN24" s="28"/>
      <c r="CO24" s="28"/>
      <c r="CP24" s="28"/>
      <c r="CQ24" s="28" t="s">
        <v>149</v>
      </c>
      <c r="CR24" s="28" t="s">
        <v>110</v>
      </c>
      <c r="CS24" s="28"/>
      <c r="CT24" s="28" t="s">
        <v>110</v>
      </c>
      <c r="CU24" s="28"/>
      <c r="CV24" s="28"/>
      <c r="CW24" s="28"/>
      <c r="CX24" s="28"/>
      <c r="CY24" s="28"/>
      <c r="CZ24" s="28" t="s">
        <v>110</v>
      </c>
      <c r="DA24" s="28"/>
      <c r="DB24" s="28" t="s">
        <v>110</v>
      </c>
      <c r="DC24" s="28" t="s">
        <v>149</v>
      </c>
      <c r="DD24" s="28" t="s">
        <v>149</v>
      </c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>
        <v>349694196</v>
      </c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>
        <v>328473318</v>
      </c>
      <c r="EG24" s="28"/>
      <c r="EH24" s="28" t="s">
        <v>149</v>
      </c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 t="s">
        <v>149</v>
      </c>
      <c r="FC24" s="28"/>
      <c r="FD24" s="28">
        <v>115118225</v>
      </c>
      <c r="FE24" s="28"/>
      <c r="FF24" s="28"/>
      <c r="FG24" s="28"/>
      <c r="FH24" s="28" t="s">
        <v>110</v>
      </c>
      <c r="FI24" s="28"/>
      <c r="FJ24" s="28" t="s">
        <v>110</v>
      </c>
      <c r="FK24" s="28"/>
      <c r="FL24" s="28"/>
      <c r="FM24" s="28" t="s">
        <v>149</v>
      </c>
      <c r="FN24" s="28"/>
      <c r="FO24" s="28"/>
      <c r="FP24" s="28" t="s">
        <v>128</v>
      </c>
      <c r="FQ24" s="28" t="s">
        <v>149</v>
      </c>
      <c r="FR24" s="28" t="s">
        <v>149</v>
      </c>
      <c r="FS24" s="28"/>
      <c r="FT24" s="28"/>
      <c r="FU24" s="28"/>
      <c r="FV24" s="28"/>
      <c r="FW24" s="28" t="s">
        <v>110</v>
      </c>
      <c r="FX24" s="28"/>
      <c r="FY24" s="28" t="s">
        <v>149</v>
      </c>
      <c r="FZ24" s="28" t="s">
        <v>110</v>
      </c>
      <c r="GA24" s="28" t="s">
        <v>128</v>
      </c>
      <c r="GB24" s="28"/>
      <c r="GC24" s="28" t="s">
        <v>149</v>
      </c>
      <c r="GD24" s="28"/>
      <c r="GE24" s="28" t="s">
        <v>110</v>
      </c>
      <c r="GF24" s="28" t="s">
        <v>128</v>
      </c>
      <c r="GG24" s="28"/>
      <c r="GH24" s="28"/>
      <c r="GI24" s="28" t="s">
        <v>128</v>
      </c>
      <c r="GJ24" s="28"/>
      <c r="GK24" s="28" t="s">
        <v>110</v>
      </c>
      <c r="GL24" s="28">
        <v>98300000</v>
      </c>
      <c r="GM24" s="28" t="s">
        <v>110</v>
      </c>
      <c r="GN24" s="28"/>
      <c r="GO24" s="28"/>
      <c r="GP24" s="28" t="s">
        <v>110</v>
      </c>
      <c r="GQ24" s="28">
        <v>227129588</v>
      </c>
      <c r="GR24" s="28"/>
      <c r="GS24" s="28"/>
      <c r="GT24" s="28"/>
      <c r="GU24" s="28" t="s">
        <v>149</v>
      </c>
      <c r="GV24" s="28"/>
      <c r="GW24" s="28"/>
      <c r="GX24" s="28"/>
      <c r="GY24" s="28"/>
      <c r="GZ24" s="28" t="s">
        <v>149</v>
      </c>
      <c r="HA24" s="28"/>
      <c r="HB24" s="28" t="s">
        <v>110</v>
      </c>
      <c r="HC24" s="28"/>
      <c r="HD24" s="28"/>
      <c r="HE24" s="28"/>
      <c r="HF24" s="28" t="s">
        <v>110</v>
      </c>
      <c r="HG24" s="28"/>
      <c r="HH24" s="28"/>
      <c r="HI24" s="28" t="s">
        <v>110</v>
      </c>
      <c r="HJ24" s="28"/>
      <c r="HK24" s="28" t="s">
        <v>110</v>
      </c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 t="s">
        <v>110</v>
      </c>
      <c r="HY24" s="28"/>
      <c r="HZ24" s="28" t="s">
        <v>110</v>
      </c>
      <c r="IA24" s="28">
        <v>193930193</v>
      </c>
      <c r="IB24" s="28"/>
      <c r="IC24" s="28"/>
      <c r="ID24" s="28"/>
      <c r="IE24" s="28"/>
      <c r="IF24" s="28" t="s">
        <v>110</v>
      </c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>
        <v>11800470</v>
      </c>
      <c r="IU24" s="28"/>
      <c r="IV24" s="34"/>
      <c r="IW24" s="28"/>
      <c r="IX24" s="28"/>
      <c r="IY24" s="28"/>
      <c r="IZ24" s="28">
        <v>40403000</v>
      </c>
      <c r="JA24" s="28"/>
      <c r="JB24" s="28"/>
      <c r="JC24" s="28"/>
      <c r="JD24" s="28"/>
      <c r="JE24" s="28"/>
      <c r="JF24" s="28"/>
      <c r="JG24" s="28"/>
      <c r="JH24" s="28"/>
      <c r="JI24" s="28"/>
      <c r="JJ24" s="34"/>
      <c r="JK24" s="34"/>
      <c r="JL24" s="34"/>
      <c r="JM24" s="34"/>
      <c r="JN24" s="34"/>
      <c r="JO24" s="34"/>
      <c r="JP24" s="34" t="s">
        <v>149</v>
      </c>
      <c r="JQ24" s="34"/>
      <c r="JR24" s="34" t="s">
        <v>128</v>
      </c>
      <c r="JS24" s="34" t="s">
        <v>149</v>
      </c>
      <c r="JT24" s="34"/>
      <c r="JU24" s="34"/>
      <c r="JV24" s="34"/>
      <c r="JW24" s="34"/>
      <c r="JX24" s="34"/>
      <c r="JY24" s="34"/>
      <c r="JZ24" s="34"/>
      <c r="KA24" s="34"/>
      <c r="KB24" s="34"/>
      <c r="KC24" s="34"/>
      <c r="KD24" s="34"/>
      <c r="KE24" s="34"/>
      <c r="KF24" s="34"/>
      <c r="KG24" s="34" t="s">
        <v>149</v>
      </c>
      <c r="KH24" s="34"/>
      <c r="KI24" s="34"/>
    </row>
    <row r="25" spans="1:295" ht="17.25" customHeight="1">
      <c r="A25" s="103"/>
      <c r="B25" s="24" t="s">
        <v>94</v>
      </c>
      <c r="C25" s="19" t="s">
        <v>49</v>
      </c>
      <c r="D25" s="28">
        <v>0</v>
      </c>
      <c r="E25" s="28">
        <v>0</v>
      </c>
      <c r="F25" s="28">
        <v>0</v>
      </c>
      <c r="G25" s="28">
        <v>0</v>
      </c>
      <c r="H25" s="28" t="s">
        <v>148</v>
      </c>
      <c r="I25" s="28">
        <v>0</v>
      </c>
      <c r="J25" s="28">
        <v>0</v>
      </c>
      <c r="K25" s="28" t="s">
        <v>128</v>
      </c>
      <c r="L25" s="28">
        <v>0</v>
      </c>
      <c r="M25" s="28" t="s">
        <v>110</v>
      </c>
      <c r="N25" s="28" t="s">
        <v>110</v>
      </c>
      <c r="O25" s="28">
        <v>0</v>
      </c>
      <c r="P25" s="28">
        <v>0</v>
      </c>
      <c r="Q25" s="28">
        <v>0</v>
      </c>
      <c r="R25" s="28">
        <v>0</v>
      </c>
      <c r="S25" s="28">
        <v>98788448</v>
      </c>
      <c r="T25" s="28">
        <v>118552035</v>
      </c>
      <c r="U25" s="28" t="s">
        <v>110</v>
      </c>
      <c r="V25" s="28" t="s">
        <v>110</v>
      </c>
      <c r="W25" s="28" t="s">
        <v>128</v>
      </c>
      <c r="X25" s="28">
        <v>0</v>
      </c>
      <c r="Y25" s="28">
        <v>45000000</v>
      </c>
      <c r="Z25" s="28">
        <v>14703625</v>
      </c>
      <c r="AA25" s="28">
        <v>0</v>
      </c>
      <c r="AB25" s="28">
        <v>0</v>
      </c>
      <c r="AC25" s="28">
        <v>0</v>
      </c>
      <c r="AD25" s="28">
        <v>0</v>
      </c>
      <c r="AE25" s="28">
        <v>24973760</v>
      </c>
      <c r="AF25" s="28">
        <v>0</v>
      </c>
      <c r="AG25" s="28" t="s">
        <v>110</v>
      </c>
      <c r="AH25" s="28" t="s">
        <v>149</v>
      </c>
      <c r="AI25" s="28" t="s">
        <v>148</v>
      </c>
      <c r="AJ25" s="28">
        <v>94490853</v>
      </c>
      <c r="AK25" s="28">
        <v>42003092</v>
      </c>
      <c r="AL25" s="28">
        <v>0</v>
      </c>
      <c r="AM25" s="28">
        <v>4479582</v>
      </c>
      <c r="AN25" s="28" t="s">
        <v>128</v>
      </c>
      <c r="AO25" s="28">
        <v>0</v>
      </c>
      <c r="AP25" s="28" t="s">
        <v>149</v>
      </c>
      <c r="AQ25" s="28">
        <v>217934197</v>
      </c>
      <c r="AR25" s="28" t="s">
        <v>128</v>
      </c>
      <c r="AS25" s="28">
        <v>31040000</v>
      </c>
      <c r="AT25" s="28">
        <v>0</v>
      </c>
      <c r="AU25" s="28" t="s">
        <v>110</v>
      </c>
      <c r="AV25" s="28">
        <v>0</v>
      </c>
      <c r="AW25" s="28">
        <v>135472302</v>
      </c>
      <c r="AX25" s="28">
        <v>0</v>
      </c>
      <c r="AY25" s="28" t="s">
        <v>128</v>
      </c>
      <c r="AZ25" s="28">
        <v>0</v>
      </c>
      <c r="BA25" s="28">
        <v>0</v>
      </c>
      <c r="BB25" s="28" t="s">
        <v>148</v>
      </c>
      <c r="BC25" s="28">
        <v>0</v>
      </c>
      <c r="BD25" s="28" t="s">
        <v>128</v>
      </c>
      <c r="BE25" s="28" t="s">
        <v>110</v>
      </c>
      <c r="BF25" s="28">
        <v>0</v>
      </c>
      <c r="BG25" s="28" t="s">
        <v>110</v>
      </c>
      <c r="BH25" s="28">
        <v>277841085</v>
      </c>
      <c r="BI25" s="28">
        <v>13484644</v>
      </c>
      <c r="BJ25" s="28">
        <v>0</v>
      </c>
      <c r="BK25" s="28">
        <v>121104948</v>
      </c>
      <c r="BL25" s="28">
        <v>0</v>
      </c>
      <c r="BM25" s="28">
        <v>6758727</v>
      </c>
      <c r="BN25" s="28">
        <v>0</v>
      </c>
      <c r="BO25" s="28" t="s">
        <v>149</v>
      </c>
      <c r="BP25" s="28" t="s">
        <v>110</v>
      </c>
      <c r="BQ25" s="28" t="s">
        <v>110</v>
      </c>
      <c r="BR25" s="28" t="s">
        <v>128</v>
      </c>
      <c r="BS25" s="28"/>
      <c r="BT25" s="28" t="s">
        <v>110</v>
      </c>
      <c r="BU25" s="28">
        <v>0</v>
      </c>
      <c r="BV25" s="28" t="s">
        <v>149</v>
      </c>
      <c r="BW25" s="28">
        <v>0</v>
      </c>
      <c r="BX25" s="28">
        <v>0</v>
      </c>
      <c r="BY25" s="28">
        <v>0</v>
      </c>
      <c r="BZ25" s="28">
        <v>0</v>
      </c>
      <c r="CA25" s="28">
        <v>66805800</v>
      </c>
      <c r="CB25" s="28">
        <v>0</v>
      </c>
      <c r="CC25" s="28">
        <v>0</v>
      </c>
      <c r="CD25" s="28">
        <v>179846438</v>
      </c>
      <c r="CE25" s="30">
        <v>0</v>
      </c>
      <c r="CF25" s="28" t="s">
        <v>110</v>
      </c>
      <c r="CG25" s="28" t="s">
        <v>149</v>
      </c>
      <c r="CH25" s="28">
        <v>0</v>
      </c>
      <c r="CI25" s="28">
        <v>0</v>
      </c>
      <c r="CJ25" s="28" t="s">
        <v>110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 t="s">
        <v>149</v>
      </c>
      <c r="CR25" s="28" t="s">
        <v>110</v>
      </c>
      <c r="CS25" s="28">
        <v>0</v>
      </c>
      <c r="CT25" s="28" t="s">
        <v>110</v>
      </c>
      <c r="CU25" s="28">
        <v>0</v>
      </c>
      <c r="CV25" s="28">
        <v>0</v>
      </c>
      <c r="CW25" s="28">
        <v>93375463</v>
      </c>
      <c r="CX25" s="28">
        <v>0</v>
      </c>
      <c r="CY25" s="28">
        <v>86144332</v>
      </c>
      <c r="CZ25" s="28" t="s">
        <v>110</v>
      </c>
      <c r="DA25" s="28">
        <v>0</v>
      </c>
      <c r="DB25" s="28" t="s">
        <v>110</v>
      </c>
      <c r="DC25" s="28" t="s">
        <v>149</v>
      </c>
      <c r="DD25" s="28" t="s">
        <v>149</v>
      </c>
      <c r="DE25" s="28">
        <v>0</v>
      </c>
      <c r="DF25" s="28">
        <v>0</v>
      </c>
      <c r="DG25" s="28">
        <v>61791732</v>
      </c>
      <c r="DH25" s="28">
        <v>0</v>
      </c>
      <c r="DI25" s="28">
        <v>29216000</v>
      </c>
      <c r="DJ25" s="28">
        <v>0</v>
      </c>
      <c r="DK25" s="28">
        <v>980000</v>
      </c>
      <c r="DL25" s="28">
        <v>0</v>
      </c>
      <c r="DM25" s="28">
        <v>867522660</v>
      </c>
      <c r="DN25" s="28">
        <v>92338224</v>
      </c>
      <c r="DO25" s="28">
        <v>0</v>
      </c>
      <c r="DP25" s="28">
        <v>0</v>
      </c>
      <c r="DQ25" s="28">
        <v>0</v>
      </c>
      <c r="DR25" s="28">
        <v>0</v>
      </c>
      <c r="DS25" s="28">
        <v>10979900</v>
      </c>
      <c r="DT25" s="28">
        <v>0</v>
      </c>
      <c r="DU25" s="28">
        <v>79045497</v>
      </c>
      <c r="DV25" s="28">
        <v>0</v>
      </c>
      <c r="DW25" s="28">
        <v>0</v>
      </c>
      <c r="DX25" s="28">
        <v>101152642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0</v>
      </c>
      <c r="EH25" s="28" t="s">
        <v>149</v>
      </c>
      <c r="EI25" s="28">
        <v>0</v>
      </c>
      <c r="EJ25" s="28">
        <v>0</v>
      </c>
      <c r="EK25" s="28">
        <v>0</v>
      </c>
      <c r="EL25" s="28">
        <v>0</v>
      </c>
      <c r="EM25" s="28">
        <v>0</v>
      </c>
      <c r="EN25" s="28">
        <v>0</v>
      </c>
      <c r="EO25" s="28">
        <v>0</v>
      </c>
      <c r="EP25" s="28">
        <v>110070180</v>
      </c>
      <c r="EQ25" s="28">
        <v>0</v>
      </c>
      <c r="ER25" s="28">
        <v>0</v>
      </c>
      <c r="ES25" s="28">
        <v>7787000</v>
      </c>
      <c r="ET25" s="28">
        <v>16316687</v>
      </c>
      <c r="EU25" s="28">
        <v>0</v>
      </c>
      <c r="EV25" s="28">
        <v>606836027</v>
      </c>
      <c r="EW25" s="28">
        <v>116064948</v>
      </c>
      <c r="EX25" s="28">
        <v>0</v>
      </c>
      <c r="EY25" s="28">
        <v>30689376</v>
      </c>
      <c r="EZ25" s="28">
        <v>0</v>
      </c>
      <c r="FA25" s="28">
        <v>558707774</v>
      </c>
      <c r="FB25" s="28" t="s">
        <v>149</v>
      </c>
      <c r="FC25" s="28">
        <v>0</v>
      </c>
      <c r="FD25" s="28">
        <v>0</v>
      </c>
      <c r="FE25" s="28">
        <v>0</v>
      </c>
      <c r="FF25" s="28">
        <v>1533737</v>
      </c>
      <c r="FG25" s="28">
        <v>0</v>
      </c>
      <c r="FH25" s="28" t="s">
        <v>110</v>
      </c>
      <c r="FI25" s="28">
        <v>0</v>
      </c>
      <c r="FJ25" s="28" t="s">
        <v>110</v>
      </c>
      <c r="FK25" s="28">
        <v>0</v>
      </c>
      <c r="FL25" s="28">
        <v>0</v>
      </c>
      <c r="FM25" s="28" t="s">
        <v>149</v>
      </c>
      <c r="FN25" s="28">
        <v>0</v>
      </c>
      <c r="FO25" s="28">
        <v>0</v>
      </c>
      <c r="FP25" s="28" t="s">
        <v>128</v>
      </c>
      <c r="FQ25" s="28" t="s">
        <v>149</v>
      </c>
      <c r="FR25" s="28" t="s">
        <v>149</v>
      </c>
      <c r="FS25" s="28">
        <v>826595000</v>
      </c>
      <c r="FT25" s="28">
        <v>0</v>
      </c>
      <c r="FU25" s="28">
        <v>3124833536</v>
      </c>
      <c r="FV25" s="28">
        <v>0</v>
      </c>
      <c r="FW25" s="28" t="s">
        <v>110</v>
      </c>
      <c r="FX25" s="28">
        <v>0</v>
      </c>
      <c r="FY25" s="28" t="s">
        <v>149</v>
      </c>
      <c r="FZ25" s="28" t="s">
        <v>110</v>
      </c>
      <c r="GA25" s="28" t="s">
        <v>128</v>
      </c>
      <c r="GB25" s="28"/>
      <c r="GC25" s="28" t="s">
        <v>149</v>
      </c>
      <c r="GD25" s="28">
        <v>0</v>
      </c>
      <c r="GE25" s="28" t="s">
        <v>110</v>
      </c>
      <c r="GF25" s="28" t="s">
        <v>128</v>
      </c>
      <c r="GG25" s="28">
        <v>0</v>
      </c>
      <c r="GH25" s="28">
        <v>0</v>
      </c>
      <c r="GI25" s="28" t="s">
        <v>128</v>
      </c>
      <c r="GJ25" s="28">
        <v>10656589</v>
      </c>
      <c r="GK25" s="28" t="s">
        <v>110</v>
      </c>
      <c r="GL25" s="28">
        <v>2530794</v>
      </c>
      <c r="GM25" s="28" t="s">
        <v>110</v>
      </c>
      <c r="GN25" s="28">
        <v>0</v>
      </c>
      <c r="GO25" s="28">
        <v>0</v>
      </c>
      <c r="GP25" s="28" t="s">
        <v>110</v>
      </c>
      <c r="GQ25" s="28">
        <v>0</v>
      </c>
      <c r="GR25" s="28">
        <v>0</v>
      </c>
      <c r="GS25" s="28">
        <v>2623862</v>
      </c>
      <c r="GT25" s="28">
        <v>0</v>
      </c>
      <c r="GU25" s="28" t="s">
        <v>149</v>
      </c>
      <c r="GV25" s="28">
        <v>0</v>
      </c>
      <c r="GW25" s="28">
        <v>0</v>
      </c>
      <c r="GX25" s="28">
        <v>1451389097</v>
      </c>
      <c r="GY25" s="28">
        <v>0</v>
      </c>
      <c r="GZ25" s="28" t="s">
        <v>149</v>
      </c>
      <c r="HA25" s="28">
        <v>107668232</v>
      </c>
      <c r="HB25" s="28" t="s">
        <v>110</v>
      </c>
      <c r="HC25" s="28">
        <v>0</v>
      </c>
      <c r="HD25" s="28">
        <v>0</v>
      </c>
      <c r="HE25" s="28">
        <v>0</v>
      </c>
      <c r="HF25" s="28" t="s">
        <v>110</v>
      </c>
      <c r="HG25" s="28">
        <v>0</v>
      </c>
      <c r="HH25" s="28">
        <v>0</v>
      </c>
      <c r="HI25" s="28" t="s">
        <v>110</v>
      </c>
      <c r="HJ25" s="28">
        <v>0</v>
      </c>
      <c r="HK25" s="28" t="s">
        <v>110</v>
      </c>
      <c r="HL25" s="28">
        <v>0</v>
      </c>
      <c r="HM25" s="28">
        <v>0</v>
      </c>
      <c r="HN25" s="28">
        <v>0</v>
      </c>
      <c r="HO25" s="28">
        <v>0</v>
      </c>
      <c r="HP25" s="28">
        <v>0</v>
      </c>
      <c r="HQ25" s="28">
        <v>0</v>
      </c>
      <c r="HR25" s="28">
        <v>0</v>
      </c>
      <c r="HS25" s="28">
        <v>0</v>
      </c>
      <c r="HT25" s="28">
        <v>3882993</v>
      </c>
      <c r="HU25" s="28">
        <v>0</v>
      </c>
      <c r="HV25" s="28">
        <v>0</v>
      </c>
      <c r="HW25" s="28">
        <v>0</v>
      </c>
      <c r="HX25" s="28" t="s">
        <v>110</v>
      </c>
      <c r="HY25" s="28">
        <v>0</v>
      </c>
      <c r="HZ25" s="28" t="s">
        <v>110</v>
      </c>
      <c r="IA25" s="28">
        <v>0</v>
      </c>
      <c r="IB25" s="28">
        <v>4098073</v>
      </c>
      <c r="IC25" s="28">
        <v>0</v>
      </c>
      <c r="ID25" s="28">
        <v>0</v>
      </c>
      <c r="IE25" s="28">
        <v>0</v>
      </c>
      <c r="IF25" s="28" t="s">
        <v>110</v>
      </c>
      <c r="IG25" s="28">
        <v>0</v>
      </c>
      <c r="IH25" s="28">
        <v>4825268</v>
      </c>
      <c r="II25" s="28">
        <v>0</v>
      </c>
      <c r="IJ25" s="28">
        <v>8929869</v>
      </c>
      <c r="IK25" s="28">
        <v>0</v>
      </c>
      <c r="IL25" s="28">
        <v>0</v>
      </c>
      <c r="IM25" s="28">
        <v>14897145</v>
      </c>
      <c r="IN25" s="28">
        <v>0</v>
      </c>
      <c r="IO25" s="28">
        <v>0</v>
      </c>
      <c r="IP25" s="28">
        <v>0</v>
      </c>
      <c r="IQ25" s="28">
        <v>0</v>
      </c>
      <c r="IR25" s="28"/>
      <c r="IS25" s="28">
        <v>0</v>
      </c>
      <c r="IT25" s="28">
        <v>0</v>
      </c>
      <c r="IU25" s="28">
        <v>0</v>
      </c>
      <c r="IV25" s="28">
        <v>0</v>
      </c>
      <c r="IW25" s="28">
        <v>0</v>
      </c>
      <c r="IX25" s="28">
        <v>1011360</v>
      </c>
      <c r="IY25" s="28">
        <v>0</v>
      </c>
      <c r="IZ25" s="28">
        <v>1333697</v>
      </c>
      <c r="JA25" s="28">
        <v>0</v>
      </c>
      <c r="JB25" s="28">
        <v>0</v>
      </c>
      <c r="JC25" s="28">
        <v>0</v>
      </c>
      <c r="JD25" s="28"/>
      <c r="JE25" s="28"/>
      <c r="JF25" s="28">
        <v>3850000</v>
      </c>
      <c r="JG25" s="28">
        <v>0</v>
      </c>
      <c r="JH25" s="28">
        <v>0</v>
      </c>
      <c r="JI25" s="28">
        <v>0</v>
      </c>
      <c r="JJ25" s="34">
        <v>0</v>
      </c>
      <c r="JK25" s="34">
        <v>7507412</v>
      </c>
      <c r="JL25" s="34">
        <v>0</v>
      </c>
      <c r="JM25" s="34">
        <v>0</v>
      </c>
      <c r="JN25" s="34">
        <v>0</v>
      </c>
      <c r="JO25" s="34">
        <v>25255824</v>
      </c>
      <c r="JP25" s="34" t="s">
        <v>149</v>
      </c>
      <c r="JQ25" s="34"/>
      <c r="JR25" s="34" t="s">
        <v>128</v>
      </c>
      <c r="JS25" s="34" t="s">
        <v>149</v>
      </c>
      <c r="JT25" s="34">
        <v>0</v>
      </c>
      <c r="JU25" s="34">
        <v>0</v>
      </c>
      <c r="JV25" s="34">
        <v>0</v>
      </c>
      <c r="JW25" s="34">
        <v>0</v>
      </c>
      <c r="JX25" s="34">
        <v>0</v>
      </c>
      <c r="JY25" s="34">
        <v>0</v>
      </c>
      <c r="JZ25" s="34">
        <v>0</v>
      </c>
      <c r="KA25" s="34"/>
      <c r="KB25" s="34">
        <v>0</v>
      </c>
      <c r="KC25" s="34">
        <v>0</v>
      </c>
      <c r="KD25" s="34">
        <v>8186000</v>
      </c>
      <c r="KE25" s="34">
        <v>0</v>
      </c>
      <c r="KF25" s="34">
        <v>0</v>
      </c>
      <c r="KG25" s="34" t="s">
        <v>149</v>
      </c>
      <c r="KH25" s="34">
        <v>0</v>
      </c>
      <c r="KI25" s="34">
        <v>0</v>
      </c>
    </row>
    <row r="26" spans="1:295" ht="17.25" customHeight="1">
      <c r="A26" s="103"/>
      <c r="B26" s="24" t="s">
        <v>95</v>
      </c>
      <c r="C26" s="21" t="s">
        <v>50</v>
      </c>
      <c r="D26" s="28" t="s">
        <v>200</v>
      </c>
      <c r="E26" s="28" t="s">
        <v>200</v>
      </c>
      <c r="F26" s="28" t="s">
        <v>200</v>
      </c>
      <c r="G26" s="28" t="s">
        <v>200</v>
      </c>
      <c r="H26" s="28" t="s">
        <v>148</v>
      </c>
      <c r="I26" s="28" t="s">
        <v>200</v>
      </c>
      <c r="J26" s="28" t="s">
        <v>200</v>
      </c>
      <c r="K26" s="28" t="s">
        <v>128</v>
      </c>
      <c r="L26" s="28" t="s">
        <v>200</v>
      </c>
      <c r="M26" s="28" t="s">
        <v>110</v>
      </c>
      <c r="N26" s="28" t="s">
        <v>110</v>
      </c>
      <c r="O26" s="28" t="s">
        <v>200</v>
      </c>
      <c r="P26" s="28" t="s">
        <v>200</v>
      </c>
      <c r="Q26" s="28" t="s">
        <v>200</v>
      </c>
      <c r="R26" s="28" t="s">
        <v>200</v>
      </c>
      <c r="S26" s="28" t="s">
        <v>200</v>
      </c>
      <c r="T26" s="28">
        <v>118552035</v>
      </c>
      <c r="U26" s="28" t="s">
        <v>110</v>
      </c>
      <c r="V26" s="28" t="s">
        <v>110</v>
      </c>
      <c r="W26" s="28" t="s">
        <v>128</v>
      </c>
      <c r="X26" s="28" t="s">
        <v>200</v>
      </c>
      <c r="Y26" s="28" t="s">
        <v>200</v>
      </c>
      <c r="Z26" s="28" t="s">
        <v>200</v>
      </c>
      <c r="AA26" s="28" t="s">
        <v>200</v>
      </c>
      <c r="AB26" s="28" t="s">
        <v>200</v>
      </c>
      <c r="AC26" s="28" t="s">
        <v>200</v>
      </c>
      <c r="AD26" s="28" t="s">
        <v>200</v>
      </c>
      <c r="AE26" s="28" t="s">
        <v>200</v>
      </c>
      <c r="AF26" s="28" t="s">
        <v>200</v>
      </c>
      <c r="AG26" s="28" t="s">
        <v>110</v>
      </c>
      <c r="AH26" s="28" t="s">
        <v>149</v>
      </c>
      <c r="AI26" s="28" t="s">
        <v>148</v>
      </c>
      <c r="AJ26" s="28">
        <v>94490853</v>
      </c>
      <c r="AK26" s="28" t="s">
        <v>200</v>
      </c>
      <c r="AL26" s="28" t="s">
        <v>200</v>
      </c>
      <c r="AM26" s="28" t="s">
        <v>200</v>
      </c>
      <c r="AN26" s="28" t="s">
        <v>128</v>
      </c>
      <c r="AO26" s="28" t="s">
        <v>200</v>
      </c>
      <c r="AP26" s="28" t="s">
        <v>149</v>
      </c>
      <c r="AQ26" s="28" t="s">
        <v>200</v>
      </c>
      <c r="AR26" s="28" t="s">
        <v>128</v>
      </c>
      <c r="AS26" s="28" t="s">
        <v>200</v>
      </c>
      <c r="AT26" s="28" t="s">
        <v>200</v>
      </c>
      <c r="AU26" s="28" t="s">
        <v>110</v>
      </c>
      <c r="AV26" s="28" t="s">
        <v>200</v>
      </c>
      <c r="AW26" s="28" t="s">
        <v>200</v>
      </c>
      <c r="AX26" s="28" t="s">
        <v>200</v>
      </c>
      <c r="AY26" s="28" t="s">
        <v>128</v>
      </c>
      <c r="AZ26" s="28" t="s">
        <v>200</v>
      </c>
      <c r="BA26" s="28" t="s">
        <v>200</v>
      </c>
      <c r="BB26" s="28" t="s">
        <v>148</v>
      </c>
      <c r="BC26" s="28" t="s">
        <v>200</v>
      </c>
      <c r="BD26" s="28" t="s">
        <v>128</v>
      </c>
      <c r="BE26" s="28" t="s">
        <v>110</v>
      </c>
      <c r="BF26" s="28" t="s">
        <v>200</v>
      </c>
      <c r="BG26" s="28" t="s">
        <v>110</v>
      </c>
      <c r="BH26" s="28" t="s">
        <v>200</v>
      </c>
      <c r="BI26" s="28">
        <v>13484644</v>
      </c>
      <c r="BJ26" s="28" t="s">
        <v>200</v>
      </c>
      <c r="BK26" s="28" t="s">
        <v>200</v>
      </c>
      <c r="BL26" s="28" t="s">
        <v>200</v>
      </c>
      <c r="BM26" s="28" t="s">
        <v>200</v>
      </c>
      <c r="BN26" s="28" t="s">
        <v>200</v>
      </c>
      <c r="BO26" s="28" t="s">
        <v>149</v>
      </c>
      <c r="BP26" s="28" t="s">
        <v>110</v>
      </c>
      <c r="BQ26" s="28" t="s">
        <v>110</v>
      </c>
      <c r="BR26" s="28" t="s">
        <v>128</v>
      </c>
      <c r="BS26" s="28"/>
      <c r="BT26" s="28" t="s">
        <v>110</v>
      </c>
      <c r="BU26" s="28" t="s">
        <v>200</v>
      </c>
      <c r="BV26" s="28" t="s">
        <v>149</v>
      </c>
      <c r="BW26" s="28" t="s">
        <v>200</v>
      </c>
      <c r="BX26" s="28" t="s">
        <v>200</v>
      </c>
      <c r="BY26" s="28" t="s">
        <v>200</v>
      </c>
      <c r="BZ26" s="28" t="s">
        <v>200</v>
      </c>
      <c r="CA26" s="28" t="s">
        <v>200</v>
      </c>
      <c r="CB26" s="28" t="s">
        <v>200</v>
      </c>
      <c r="CC26" s="28" t="s">
        <v>200</v>
      </c>
      <c r="CD26" s="28">
        <v>179846438</v>
      </c>
      <c r="CE26" s="28" t="s">
        <v>200</v>
      </c>
      <c r="CF26" s="28" t="s">
        <v>110</v>
      </c>
      <c r="CG26" s="28" t="s">
        <v>149</v>
      </c>
      <c r="CH26" s="28" t="s">
        <v>200</v>
      </c>
      <c r="CI26" s="28" t="s">
        <v>200</v>
      </c>
      <c r="CJ26" s="28" t="s">
        <v>110</v>
      </c>
      <c r="CK26" s="28" t="s">
        <v>200</v>
      </c>
      <c r="CL26" s="28" t="s">
        <v>200</v>
      </c>
      <c r="CM26" s="28" t="s">
        <v>200</v>
      </c>
      <c r="CN26" s="28" t="s">
        <v>200</v>
      </c>
      <c r="CO26" s="28" t="s">
        <v>200</v>
      </c>
      <c r="CP26" s="28" t="s">
        <v>200</v>
      </c>
      <c r="CQ26" s="28" t="s">
        <v>149</v>
      </c>
      <c r="CR26" s="28" t="s">
        <v>110</v>
      </c>
      <c r="CS26" s="28" t="s">
        <v>200</v>
      </c>
      <c r="CT26" s="28" t="s">
        <v>110</v>
      </c>
      <c r="CU26" s="28" t="s">
        <v>200</v>
      </c>
      <c r="CV26" s="28" t="s">
        <v>200</v>
      </c>
      <c r="CW26" s="28" t="s">
        <v>200</v>
      </c>
      <c r="CX26" s="28" t="s">
        <v>200</v>
      </c>
      <c r="CY26" s="28" t="s">
        <v>200</v>
      </c>
      <c r="CZ26" s="28" t="s">
        <v>110</v>
      </c>
      <c r="DA26" s="28" t="s">
        <v>200</v>
      </c>
      <c r="DB26" s="28" t="s">
        <v>110</v>
      </c>
      <c r="DC26" s="28" t="s">
        <v>149</v>
      </c>
      <c r="DD26" s="28" t="s">
        <v>149</v>
      </c>
      <c r="DE26" s="28" t="s">
        <v>200</v>
      </c>
      <c r="DF26" s="28" t="s">
        <v>200</v>
      </c>
      <c r="DG26" s="28" t="s">
        <v>200</v>
      </c>
      <c r="DH26" s="28" t="s">
        <v>200</v>
      </c>
      <c r="DI26" s="28" t="s">
        <v>200</v>
      </c>
      <c r="DJ26" s="28" t="s">
        <v>200</v>
      </c>
      <c r="DK26" s="28" t="s">
        <v>200</v>
      </c>
      <c r="DL26" s="28" t="s">
        <v>200</v>
      </c>
      <c r="DM26" s="28" t="s">
        <v>200</v>
      </c>
      <c r="DN26" s="28">
        <v>92338224</v>
      </c>
      <c r="DO26" s="28" t="s">
        <v>200</v>
      </c>
      <c r="DP26" s="28" t="s">
        <v>200</v>
      </c>
      <c r="DQ26" s="28" t="s">
        <v>200</v>
      </c>
      <c r="DR26" s="28" t="s">
        <v>200</v>
      </c>
      <c r="DS26" s="28" t="s">
        <v>200</v>
      </c>
      <c r="DT26" s="28" t="s">
        <v>200</v>
      </c>
      <c r="DU26" s="28" t="s">
        <v>200</v>
      </c>
      <c r="DV26" s="28" t="s">
        <v>200</v>
      </c>
      <c r="DW26" s="28" t="s">
        <v>200</v>
      </c>
      <c r="DX26" s="28">
        <v>4673080</v>
      </c>
      <c r="DY26" s="28" t="s">
        <v>200</v>
      </c>
      <c r="DZ26" s="28" t="s">
        <v>200</v>
      </c>
      <c r="EA26" s="28" t="s">
        <v>200</v>
      </c>
      <c r="EB26" s="28" t="s">
        <v>200</v>
      </c>
      <c r="EC26" s="28" t="s">
        <v>200</v>
      </c>
      <c r="ED26" s="28" t="s">
        <v>200</v>
      </c>
      <c r="EE26" s="28" t="s">
        <v>200</v>
      </c>
      <c r="EF26" s="28" t="s">
        <v>200</v>
      </c>
      <c r="EG26" s="28" t="s">
        <v>200</v>
      </c>
      <c r="EH26" s="28" t="s">
        <v>149</v>
      </c>
      <c r="EI26" s="28" t="s">
        <v>200</v>
      </c>
      <c r="EJ26" s="28" t="s">
        <v>200</v>
      </c>
      <c r="EK26" s="28" t="s">
        <v>200</v>
      </c>
      <c r="EL26" s="28" t="s">
        <v>200</v>
      </c>
      <c r="EM26" s="28" t="s">
        <v>200</v>
      </c>
      <c r="EN26" s="28" t="s">
        <v>200</v>
      </c>
      <c r="EO26" s="28" t="s">
        <v>200</v>
      </c>
      <c r="EP26" s="28" t="s">
        <v>200</v>
      </c>
      <c r="EQ26" s="28" t="s">
        <v>200</v>
      </c>
      <c r="ER26" s="28" t="s">
        <v>200</v>
      </c>
      <c r="ES26" s="28" t="s">
        <v>200</v>
      </c>
      <c r="ET26" s="28" t="s">
        <v>200</v>
      </c>
      <c r="EU26" s="28" t="s">
        <v>200</v>
      </c>
      <c r="EV26" s="28" t="s">
        <v>200</v>
      </c>
      <c r="EW26" s="28" t="s">
        <v>200</v>
      </c>
      <c r="EX26" s="28" t="s">
        <v>200</v>
      </c>
      <c r="EY26" s="28" t="s">
        <v>200</v>
      </c>
      <c r="EZ26" s="28" t="s">
        <v>200</v>
      </c>
      <c r="FA26" s="28" t="s">
        <v>200</v>
      </c>
      <c r="FB26" s="28" t="s">
        <v>149</v>
      </c>
      <c r="FC26" s="28" t="s">
        <v>200</v>
      </c>
      <c r="FD26" s="28" t="s">
        <v>200</v>
      </c>
      <c r="FE26" s="28" t="s">
        <v>200</v>
      </c>
      <c r="FF26" s="28">
        <v>1216365</v>
      </c>
      <c r="FG26" s="28" t="s">
        <v>200</v>
      </c>
      <c r="FH26" s="28" t="s">
        <v>110</v>
      </c>
      <c r="FI26" s="28" t="s">
        <v>200</v>
      </c>
      <c r="FJ26" s="28" t="s">
        <v>110</v>
      </c>
      <c r="FK26" s="28" t="s">
        <v>200</v>
      </c>
      <c r="FL26" s="28" t="s">
        <v>200</v>
      </c>
      <c r="FM26" s="28" t="s">
        <v>149</v>
      </c>
      <c r="FN26" s="28" t="s">
        <v>200</v>
      </c>
      <c r="FO26" s="28" t="s">
        <v>200</v>
      </c>
      <c r="FP26" s="28" t="s">
        <v>128</v>
      </c>
      <c r="FQ26" s="28" t="s">
        <v>149</v>
      </c>
      <c r="FR26" s="28" t="s">
        <v>149</v>
      </c>
      <c r="FS26" s="28" t="s">
        <v>200</v>
      </c>
      <c r="FT26" s="28" t="s">
        <v>200</v>
      </c>
      <c r="FU26" s="28" t="s">
        <v>200</v>
      </c>
      <c r="FV26" s="28" t="s">
        <v>200</v>
      </c>
      <c r="FW26" s="28" t="s">
        <v>110</v>
      </c>
      <c r="FX26" s="28" t="s">
        <v>200</v>
      </c>
      <c r="FY26" s="28" t="s">
        <v>149</v>
      </c>
      <c r="FZ26" s="28" t="s">
        <v>110</v>
      </c>
      <c r="GA26" s="28" t="s">
        <v>128</v>
      </c>
      <c r="GB26" s="28"/>
      <c r="GC26" s="28" t="s">
        <v>149</v>
      </c>
      <c r="GD26" s="28" t="s">
        <v>200</v>
      </c>
      <c r="GE26" s="28" t="s">
        <v>110</v>
      </c>
      <c r="GF26" s="28" t="s">
        <v>128</v>
      </c>
      <c r="GG26" s="28" t="s">
        <v>200</v>
      </c>
      <c r="GH26" s="28" t="s">
        <v>200</v>
      </c>
      <c r="GI26" s="28" t="s">
        <v>128</v>
      </c>
      <c r="GJ26" s="28" t="s">
        <v>200</v>
      </c>
      <c r="GK26" s="28" t="s">
        <v>110</v>
      </c>
      <c r="GL26" s="28" t="s">
        <v>200</v>
      </c>
      <c r="GM26" s="28" t="s">
        <v>110</v>
      </c>
      <c r="GN26" s="28" t="s">
        <v>200</v>
      </c>
      <c r="GO26" s="28" t="s">
        <v>200</v>
      </c>
      <c r="GP26" s="28" t="s">
        <v>110</v>
      </c>
      <c r="GQ26" s="28" t="s">
        <v>200</v>
      </c>
      <c r="GR26" s="28" t="s">
        <v>200</v>
      </c>
      <c r="GS26" s="28" t="s">
        <v>200</v>
      </c>
      <c r="GT26" s="28" t="s">
        <v>200</v>
      </c>
      <c r="GU26" s="28" t="s">
        <v>149</v>
      </c>
      <c r="GV26" s="28" t="s">
        <v>200</v>
      </c>
      <c r="GW26" s="28" t="s">
        <v>200</v>
      </c>
      <c r="GX26" s="28" t="s">
        <v>200</v>
      </c>
      <c r="GY26" s="28" t="s">
        <v>200</v>
      </c>
      <c r="GZ26" s="28" t="s">
        <v>149</v>
      </c>
      <c r="HA26" s="28" t="s">
        <v>200</v>
      </c>
      <c r="HB26" s="28" t="s">
        <v>110</v>
      </c>
      <c r="HC26" s="28" t="s">
        <v>200</v>
      </c>
      <c r="HD26" s="28" t="s">
        <v>200</v>
      </c>
      <c r="HE26" s="28" t="s">
        <v>200</v>
      </c>
      <c r="HF26" s="28" t="s">
        <v>110</v>
      </c>
      <c r="HG26" s="28" t="s">
        <v>200</v>
      </c>
      <c r="HH26" s="28" t="s">
        <v>200</v>
      </c>
      <c r="HI26" s="28" t="s">
        <v>110</v>
      </c>
      <c r="HJ26" s="28" t="s">
        <v>200</v>
      </c>
      <c r="HK26" s="28" t="s">
        <v>110</v>
      </c>
      <c r="HL26" s="28" t="s">
        <v>200</v>
      </c>
      <c r="HM26" s="28" t="s">
        <v>200</v>
      </c>
      <c r="HN26" s="28" t="s">
        <v>200</v>
      </c>
      <c r="HO26" s="28" t="s">
        <v>200</v>
      </c>
      <c r="HP26" s="28" t="s">
        <v>200</v>
      </c>
      <c r="HQ26" s="28" t="s">
        <v>200</v>
      </c>
      <c r="HR26" s="28" t="s">
        <v>200</v>
      </c>
      <c r="HS26" s="28" t="s">
        <v>200</v>
      </c>
      <c r="HT26" s="28" t="s">
        <v>200</v>
      </c>
      <c r="HU26" s="28" t="s">
        <v>200</v>
      </c>
      <c r="HV26" s="28" t="s">
        <v>200</v>
      </c>
      <c r="HW26" s="28" t="s">
        <v>200</v>
      </c>
      <c r="HX26" s="28" t="s">
        <v>110</v>
      </c>
      <c r="HY26" s="28" t="s">
        <v>200</v>
      </c>
      <c r="HZ26" s="28" t="s">
        <v>110</v>
      </c>
      <c r="IA26" s="28" t="s">
        <v>200</v>
      </c>
      <c r="IB26" s="28" t="s">
        <v>200</v>
      </c>
      <c r="IC26" s="28" t="s">
        <v>200</v>
      </c>
      <c r="ID26" s="28" t="s">
        <v>200</v>
      </c>
      <c r="IE26" s="28" t="s">
        <v>200</v>
      </c>
      <c r="IF26" s="28" t="s">
        <v>110</v>
      </c>
      <c r="IG26" s="28" t="s">
        <v>200</v>
      </c>
      <c r="IH26" s="28">
        <v>4825268</v>
      </c>
      <c r="II26" s="28" t="s">
        <v>200</v>
      </c>
      <c r="IJ26" s="28" t="s">
        <v>200</v>
      </c>
      <c r="IK26" s="28" t="s">
        <v>200</v>
      </c>
      <c r="IL26" s="28" t="s">
        <v>200</v>
      </c>
      <c r="IM26" s="28" t="s">
        <v>200</v>
      </c>
      <c r="IN26" s="28" t="s">
        <v>200</v>
      </c>
      <c r="IO26" s="28" t="s">
        <v>200</v>
      </c>
      <c r="IP26" s="28" t="s">
        <v>200</v>
      </c>
      <c r="IQ26" s="28" t="s">
        <v>200</v>
      </c>
      <c r="IR26" s="28" t="s">
        <v>200</v>
      </c>
      <c r="IS26" s="28" t="s">
        <v>200</v>
      </c>
      <c r="IT26" s="28" t="s">
        <v>200</v>
      </c>
      <c r="IU26" s="28" t="s">
        <v>200</v>
      </c>
      <c r="IV26" s="28"/>
      <c r="IW26" s="28"/>
      <c r="IX26" s="28"/>
      <c r="IY26" s="28"/>
      <c r="IZ26" s="28">
        <v>1333697</v>
      </c>
      <c r="JA26" s="28"/>
      <c r="JB26" s="28"/>
      <c r="JC26" s="28"/>
      <c r="JD26" s="28"/>
      <c r="JE26" s="28"/>
      <c r="JF26" s="28"/>
      <c r="JG26" s="28"/>
      <c r="JH26" s="28"/>
      <c r="JI26" s="28"/>
      <c r="JJ26" s="34"/>
      <c r="JK26" s="34"/>
      <c r="JL26" s="34"/>
      <c r="JM26" s="34"/>
      <c r="JN26" s="34"/>
      <c r="JO26" s="34">
        <v>25255824</v>
      </c>
      <c r="JP26" s="34" t="s">
        <v>149</v>
      </c>
      <c r="JQ26" s="34"/>
      <c r="JR26" s="34" t="s">
        <v>128</v>
      </c>
      <c r="JS26" s="34" t="s">
        <v>149</v>
      </c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 t="s">
        <v>149</v>
      </c>
      <c r="KH26" s="34"/>
      <c r="KI26" s="34"/>
    </row>
    <row r="27" spans="1:295" ht="17.25" customHeight="1">
      <c r="A27" s="103"/>
      <c r="B27" s="24" t="s">
        <v>96</v>
      </c>
      <c r="C27" s="21" t="s">
        <v>51</v>
      </c>
      <c r="D27" s="28" t="s">
        <v>200</v>
      </c>
      <c r="E27" s="28" t="s">
        <v>200</v>
      </c>
      <c r="F27" s="28" t="s">
        <v>200</v>
      </c>
      <c r="G27" s="28" t="s">
        <v>200</v>
      </c>
      <c r="H27" s="28" t="s">
        <v>148</v>
      </c>
      <c r="I27" s="28" t="s">
        <v>200</v>
      </c>
      <c r="J27" s="28" t="s">
        <v>200</v>
      </c>
      <c r="K27" s="28" t="s">
        <v>128</v>
      </c>
      <c r="L27" s="28" t="s">
        <v>200</v>
      </c>
      <c r="M27" s="28" t="s">
        <v>110</v>
      </c>
      <c r="N27" s="28" t="s">
        <v>110</v>
      </c>
      <c r="O27" s="28" t="s">
        <v>200</v>
      </c>
      <c r="P27" s="28" t="s">
        <v>200</v>
      </c>
      <c r="Q27" s="28" t="s">
        <v>200</v>
      </c>
      <c r="R27" s="28" t="s">
        <v>200</v>
      </c>
      <c r="S27" s="28" t="s">
        <v>200</v>
      </c>
      <c r="T27" s="28" t="s">
        <v>200</v>
      </c>
      <c r="U27" s="28" t="s">
        <v>110</v>
      </c>
      <c r="V27" s="28" t="s">
        <v>110</v>
      </c>
      <c r="W27" s="28" t="s">
        <v>128</v>
      </c>
      <c r="X27" s="28" t="s">
        <v>200</v>
      </c>
      <c r="Y27" s="28" t="s">
        <v>200</v>
      </c>
      <c r="Z27" s="28" t="s">
        <v>200</v>
      </c>
      <c r="AA27" s="28" t="s">
        <v>200</v>
      </c>
      <c r="AB27" s="28" t="s">
        <v>200</v>
      </c>
      <c r="AC27" s="28" t="s">
        <v>200</v>
      </c>
      <c r="AD27" s="28" t="s">
        <v>200</v>
      </c>
      <c r="AE27" s="28" t="s">
        <v>200</v>
      </c>
      <c r="AF27" s="28" t="s">
        <v>200</v>
      </c>
      <c r="AG27" s="28" t="s">
        <v>110</v>
      </c>
      <c r="AH27" s="28" t="s">
        <v>149</v>
      </c>
      <c r="AI27" s="28" t="s">
        <v>148</v>
      </c>
      <c r="AJ27" s="28" t="s">
        <v>200</v>
      </c>
      <c r="AK27" s="28">
        <v>42003092</v>
      </c>
      <c r="AL27" s="28" t="s">
        <v>200</v>
      </c>
      <c r="AM27" s="28" t="s">
        <v>200</v>
      </c>
      <c r="AN27" s="28" t="s">
        <v>128</v>
      </c>
      <c r="AO27" s="28" t="s">
        <v>200</v>
      </c>
      <c r="AP27" s="28" t="s">
        <v>149</v>
      </c>
      <c r="AQ27" s="28" t="s">
        <v>200</v>
      </c>
      <c r="AR27" s="28" t="s">
        <v>128</v>
      </c>
      <c r="AS27" s="28" t="s">
        <v>200</v>
      </c>
      <c r="AT27" s="28" t="s">
        <v>200</v>
      </c>
      <c r="AU27" s="28" t="s">
        <v>110</v>
      </c>
      <c r="AV27" s="28" t="s">
        <v>200</v>
      </c>
      <c r="AW27" s="28" t="s">
        <v>200</v>
      </c>
      <c r="AX27" s="28" t="s">
        <v>200</v>
      </c>
      <c r="AY27" s="28" t="s">
        <v>128</v>
      </c>
      <c r="AZ27" s="28" t="s">
        <v>200</v>
      </c>
      <c r="BA27" s="28" t="s">
        <v>200</v>
      </c>
      <c r="BB27" s="28" t="s">
        <v>148</v>
      </c>
      <c r="BC27" s="28" t="s">
        <v>200</v>
      </c>
      <c r="BD27" s="28" t="s">
        <v>128</v>
      </c>
      <c r="BE27" s="28" t="s">
        <v>110</v>
      </c>
      <c r="BF27" s="28" t="s">
        <v>200</v>
      </c>
      <c r="BG27" s="28" t="s">
        <v>110</v>
      </c>
      <c r="BH27" s="28">
        <v>277841085</v>
      </c>
      <c r="BI27" s="28" t="s">
        <v>200</v>
      </c>
      <c r="BJ27" s="28" t="s">
        <v>200</v>
      </c>
      <c r="BK27" s="28">
        <v>121104948</v>
      </c>
      <c r="BL27" s="28" t="s">
        <v>200</v>
      </c>
      <c r="BM27" s="28" t="s">
        <v>200</v>
      </c>
      <c r="BN27" s="28" t="s">
        <v>200</v>
      </c>
      <c r="BO27" s="28" t="s">
        <v>149</v>
      </c>
      <c r="BP27" s="28" t="s">
        <v>110</v>
      </c>
      <c r="BQ27" s="28" t="s">
        <v>110</v>
      </c>
      <c r="BR27" s="28" t="s">
        <v>128</v>
      </c>
      <c r="BS27" s="28"/>
      <c r="BT27" s="28" t="s">
        <v>110</v>
      </c>
      <c r="BU27" s="28" t="s">
        <v>200</v>
      </c>
      <c r="BV27" s="28" t="s">
        <v>149</v>
      </c>
      <c r="BW27" s="28" t="s">
        <v>200</v>
      </c>
      <c r="BX27" s="28" t="s">
        <v>200</v>
      </c>
      <c r="BY27" s="28" t="s">
        <v>200</v>
      </c>
      <c r="BZ27" s="28" t="s">
        <v>200</v>
      </c>
      <c r="CA27" s="28" t="s">
        <v>200</v>
      </c>
      <c r="CB27" s="28" t="s">
        <v>200</v>
      </c>
      <c r="CC27" s="28" t="s">
        <v>200</v>
      </c>
      <c r="CD27" s="28" t="s">
        <v>200</v>
      </c>
      <c r="CE27" s="28" t="s">
        <v>200</v>
      </c>
      <c r="CF27" s="28" t="s">
        <v>110</v>
      </c>
      <c r="CG27" s="28" t="s">
        <v>149</v>
      </c>
      <c r="CH27" s="28" t="s">
        <v>200</v>
      </c>
      <c r="CI27" s="28" t="s">
        <v>200</v>
      </c>
      <c r="CJ27" s="28" t="s">
        <v>110</v>
      </c>
      <c r="CK27" s="28" t="s">
        <v>200</v>
      </c>
      <c r="CL27" s="28" t="s">
        <v>200</v>
      </c>
      <c r="CM27" s="28" t="s">
        <v>200</v>
      </c>
      <c r="CN27" s="28" t="s">
        <v>200</v>
      </c>
      <c r="CO27" s="28" t="s">
        <v>200</v>
      </c>
      <c r="CP27" s="28" t="s">
        <v>200</v>
      </c>
      <c r="CQ27" s="28" t="s">
        <v>149</v>
      </c>
      <c r="CR27" s="28" t="s">
        <v>110</v>
      </c>
      <c r="CS27" s="28" t="s">
        <v>200</v>
      </c>
      <c r="CT27" s="28" t="s">
        <v>110</v>
      </c>
      <c r="CU27" s="28" t="s">
        <v>200</v>
      </c>
      <c r="CV27" s="28" t="s">
        <v>200</v>
      </c>
      <c r="CW27" s="28" t="s">
        <v>200</v>
      </c>
      <c r="CX27" s="28" t="s">
        <v>200</v>
      </c>
      <c r="CY27" s="28" t="s">
        <v>200</v>
      </c>
      <c r="CZ27" s="28" t="s">
        <v>110</v>
      </c>
      <c r="DA27" s="28" t="s">
        <v>200</v>
      </c>
      <c r="DB27" s="28" t="s">
        <v>110</v>
      </c>
      <c r="DC27" s="28" t="s">
        <v>149</v>
      </c>
      <c r="DD27" s="28" t="s">
        <v>149</v>
      </c>
      <c r="DE27" s="28" t="s">
        <v>200</v>
      </c>
      <c r="DF27" s="28" t="s">
        <v>200</v>
      </c>
      <c r="DG27" s="28" t="s">
        <v>200</v>
      </c>
      <c r="DH27" s="28" t="s">
        <v>200</v>
      </c>
      <c r="DI27" s="28" t="s">
        <v>200</v>
      </c>
      <c r="DJ27" s="28" t="s">
        <v>200</v>
      </c>
      <c r="DK27" s="28" t="s">
        <v>200</v>
      </c>
      <c r="DL27" s="28" t="s">
        <v>200</v>
      </c>
      <c r="DM27" s="28" t="s">
        <v>200</v>
      </c>
      <c r="DN27" s="28" t="s">
        <v>200</v>
      </c>
      <c r="DO27" s="28" t="s">
        <v>200</v>
      </c>
      <c r="DP27" s="28" t="s">
        <v>200</v>
      </c>
      <c r="DQ27" s="28" t="s">
        <v>200</v>
      </c>
      <c r="DR27" s="28" t="s">
        <v>200</v>
      </c>
      <c r="DS27" s="28" t="s">
        <v>200</v>
      </c>
      <c r="DT27" s="28" t="s">
        <v>200</v>
      </c>
      <c r="DU27" s="28" t="s">
        <v>200</v>
      </c>
      <c r="DV27" s="28" t="s">
        <v>200</v>
      </c>
      <c r="DW27" s="28" t="s">
        <v>200</v>
      </c>
      <c r="DX27" s="28" t="s">
        <v>200</v>
      </c>
      <c r="DY27" s="28" t="s">
        <v>200</v>
      </c>
      <c r="DZ27" s="28" t="s">
        <v>200</v>
      </c>
      <c r="EA27" s="28" t="s">
        <v>200</v>
      </c>
      <c r="EB27" s="28" t="s">
        <v>200</v>
      </c>
      <c r="EC27" s="28" t="s">
        <v>200</v>
      </c>
      <c r="ED27" s="28" t="s">
        <v>200</v>
      </c>
      <c r="EE27" s="28" t="s">
        <v>200</v>
      </c>
      <c r="EF27" s="28" t="s">
        <v>200</v>
      </c>
      <c r="EG27" s="28" t="s">
        <v>200</v>
      </c>
      <c r="EH27" s="28" t="s">
        <v>149</v>
      </c>
      <c r="EI27" s="28" t="s">
        <v>200</v>
      </c>
      <c r="EJ27" s="28" t="s">
        <v>200</v>
      </c>
      <c r="EK27" s="28" t="s">
        <v>200</v>
      </c>
      <c r="EL27" s="28" t="s">
        <v>200</v>
      </c>
      <c r="EM27" s="28" t="s">
        <v>200</v>
      </c>
      <c r="EN27" s="28" t="s">
        <v>200</v>
      </c>
      <c r="EO27" s="28" t="s">
        <v>200</v>
      </c>
      <c r="EP27" s="28" t="s">
        <v>200</v>
      </c>
      <c r="EQ27" s="28" t="s">
        <v>200</v>
      </c>
      <c r="ER27" s="28" t="s">
        <v>200</v>
      </c>
      <c r="ES27" s="28" t="s">
        <v>200</v>
      </c>
      <c r="ET27" s="28">
        <v>16316687</v>
      </c>
      <c r="EU27" s="28" t="s">
        <v>200</v>
      </c>
      <c r="EV27" s="28" t="s">
        <v>200</v>
      </c>
      <c r="EW27" s="28">
        <v>106773254</v>
      </c>
      <c r="EX27" s="28" t="s">
        <v>200</v>
      </c>
      <c r="EY27" s="28" t="s">
        <v>200</v>
      </c>
      <c r="EZ27" s="28" t="s">
        <v>200</v>
      </c>
      <c r="FA27" s="28" t="s">
        <v>200</v>
      </c>
      <c r="FB27" s="28" t="s">
        <v>149</v>
      </c>
      <c r="FC27" s="28" t="s">
        <v>200</v>
      </c>
      <c r="FD27" s="28" t="s">
        <v>200</v>
      </c>
      <c r="FE27" s="28" t="s">
        <v>200</v>
      </c>
      <c r="FF27" s="28" t="s">
        <v>200</v>
      </c>
      <c r="FG27" s="28" t="s">
        <v>200</v>
      </c>
      <c r="FH27" s="28" t="s">
        <v>110</v>
      </c>
      <c r="FI27" s="28" t="s">
        <v>200</v>
      </c>
      <c r="FJ27" s="28" t="s">
        <v>110</v>
      </c>
      <c r="FK27" s="28" t="s">
        <v>200</v>
      </c>
      <c r="FL27" s="28" t="s">
        <v>200</v>
      </c>
      <c r="FM27" s="28" t="s">
        <v>149</v>
      </c>
      <c r="FN27" s="28" t="s">
        <v>200</v>
      </c>
      <c r="FO27" s="28" t="s">
        <v>200</v>
      </c>
      <c r="FP27" s="28" t="s">
        <v>128</v>
      </c>
      <c r="FQ27" s="28" t="s">
        <v>149</v>
      </c>
      <c r="FR27" s="28" t="s">
        <v>149</v>
      </c>
      <c r="FS27" s="28" t="s">
        <v>200</v>
      </c>
      <c r="FT27" s="28" t="s">
        <v>200</v>
      </c>
      <c r="FU27" s="28" t="s">
        <v>200</v>
      </c>
      <c r="FV27" s="28" t="s">
        <v>200</v>
      </c>
      <c r="FW27" s="28" t="s">
        <v>110</v>
      </c>
      <c r="FX27" s="28" t="s">
        <v>200</v>
      </c>
      <c r="FY27" s="28" t="s">
        <v>149</v>
      </c>
      <c r="FZ27" s="28" t="s">
        <v>110</v>
      </c>
      <c r="GA27" s="28" t="s">
        <v>128</v>
      </c>
      <c r="GB27" s="28"/>
      <c r="GC27" s="28" t="s">
        <v>149</v>
      </c>
      <c r="GD27" s="28" t="s">
        <v>200</v>
      </c>
      <c r="GE27" s="28" t="s">
        <v>110</v>
      </c>
      <c r="GF27" s="28" t="s">
        <v>128</v>
      </c>
      <c r="GG27" s="28" t="s">
        <v>200</v>
      </c>
      <c r="GH27" s="28" t="s">
        <v>200</v>
      </c>
      <c r="GI27" s="28" t="s">
        <v>128</v>
      </c>
      <c r="GJ27" s="28" t="s">
        <v>200</v>
      </c>
      <c r="GK27" s="28" t="s">
        <v>110</v>
      </c>
      <c r="GL27" s="28" t="s">
        <v>200</v>
      </c>
      <c r="GM27" s="28" t="s">
        <v>110</v>
      </c>
      <c r="GN27" s="28" t="s">
        <v>200</v>
      </c>
      <c r="GO27" s="28" t="s">
        <v>200</v>
      </c>
      <c r="GP27" s="28" t="s">
        <v>110</v>
      </c>
      <c r="GQ27" s="28" t="s">
        <v>200</v>
      </c>
      <c r="GR27" s="28" t="s">
        <v>200</v>
      </c>
      <c r="GS27" s="28" t="s">
        <v>200</v>
      </c>
      <c r="GT27" s="28" t="s">
        <v>200</v>
      </c>
      <c r="GU27" s="28" t="s">
        <v>149</v>
      </c>
      <c r="GV27" s="28" t="s">
        <v>200</v>
      </c>
      <c r="GW27" s="28" t="s">
        <v>200</v>
      </c>
      <c r="GX27" s="28" t="s">
        <v>200</v>
      </c>
      <c r="GY27" s="28" t="s">
        <v>200</v>
      </c>
      <c r="GZ27" s="28" t="s">
        <v>149</v>
      </c>
      <c r="HA27" s="28" t="s">
        <v>200</v>
      </c>
      <c r="HB27" s="28" t="s">
        <v>110</v>
      </c>
      <c r="HC27" s="28" t="s">
        <v>200</v>
      </c>
      <c r="HD27" s="28" t="s">
        <v>200</v>
      </c>
      <c r="HE27" s="28" t="s">
        <v>200</v>
      </c>
      <c r="HF27" s="28" t="s">
        <v>110</v>
      </c>
      <c r="HG27" s="28" t="s">
        <v>200</v>
      </c>
      <c r="HH27" s="28" t="s">
        <v>200</v>
      </c>
      <c r="HI27" s="28" t="s">
        <v>110</v>
      </c>
      <c r="HJ27" s="28" t="s">
        <v>200</v>
      </c>
      <c r="HK27" s="28" t="s">
        <v>110</v>
      </c>
      <c r="HL27" s="28" t="s">
        <v>200</v>
      </c>
      <c r="HM27" s="28" t="s">
        <v>200</v>
      </c>
      <c r="HN27" s="28" t="s">
        <v>200</v>
      </c>
      <c r="HO27" s="28" t="s">
        <v>200</v>
      </c>
      <c r="HP27" s="28" t="s">
        <v>200</v>
      </c>
      <c r="HQ27" s="28" t="s">
        <v>200</v>
      </c>
      <c r="HR27" s="28" t="s">
        <v>200</v>
      </c>
      <c r="HS27" s="28" t="s">
        <v>200</v>
      </c>
      <c r="HT27" s="28" t="s">
        <v>200</v>
      </c>
      <c r="HU27" s="28" t="s">
        <v>200</v>
      </c>
      <c r="HV27" s="28" t="s">
        <v>200</v>
      </c>
      <c r="HW27" s="28" t="s">
        <v>200</v>
      </c>
      <c r="HX27" s="28" t="s">
        <v>110</v>
      </c>
      <c r="HY27" s="28" t="s">
        <v>200</v>
      </c>
      <c r="HZ27" s="28" t="s">
        <v>110</v>
      </c>
      <c r="IA27" s="28" t="s">
        <v>200</v>
      </c>
      <c r="IB27" s="28" t="s">
        <v>200</v>
      </c>
      <c r="IC27" s="28" t="s">
        <v>200</v>
      </c>
      <c r="ID27" s="28" t="s">
        <v>200</v>
      </c>
      <c r="IE27" s="28" t="s">
        <v>200</v>
      </c>
      <c r="IF27" s="28" t="s">
        <v>110</v>
      </c>
      <c r="IG27" s="28" t="s">
        <v>200</v>
      </c>
      <c r="IH27" s="28" t="s">
        <v>200</v>
      </c>
      <c r="II27" s="28" t="s">
        <v>200</v>
      </c>
      <c r="IJ27" s="28" t="s">
        <v>200</v>
      </c>
      <c r="IK27" s="28" t="s">
        <v>200</v>
      </c>
      <c r="IL27" s="28" t="s">
        <v>200</v>
      </c>
      <c r="IM27" s="28" t="s">
        <v>200</v>
      </c>
      <c r="IN27" s="28" t="s">
        <v>200</v>
      </c>
      <c r="IO27" s="28" t="s">
        <v>200</v>
      </c>
      <c r="IP27" s="28" t="s">
        <v>200</v>
      </c>
      <c r="IQ27" s="28" t="s">
        <v>200</v>
      </c>
      <c r="IR27" s="28" t="s">
        <v>200</v>
      </c>
      <c r="IS27" s="28" t="s">
        <v>200</v>
      </c>
      <c r="IT27" s="28" t="s">
        <v>200</v>
      </c>
      <c r="IU27" s="28" t="s">
        <v>200</v>
      </c>
      <c r="IV27" s="28" t="s">
        <v>200</v>
      </c>
      <c r="IW27" s="28" t="s">
        <v>200</v>
      </c>
      <c r="IX27" s="28" t="s">
        <v>200</v>
      </c>
      <c r="IY27" s="28" t="s">
        <v>200</v>
      </c>
      <c r="IZ27" s="28" t="s">
        <v>200</v>
      </c>
      <c r="JA27" s="28" t="s">
        <v>200</v>
      </c>
      <c r="JB27" s="28" t="s">
        <v>200</v>
      </c>
      <c r="JC27" s="28" t="s">
        <v>200</v>
      </c>
      <c r="JD27" s="28"/>
      <c r="JE27" s="28"/>
      <c r="JF27" s="28" t="s">
        <v>200</v>
      </c>
      <c r="JG27" s="28" t="s">
        <v>200</v>
      </c>
      <c r="JH27" s="28" t="s">
        <v>200</v>
      </c>
      <c r="JI27" s="28" t="s">
        <v>200</v>
      </c>
      <c r="JJ27" s="34" t="s">
        <v>200</v>
      </c>
      <c r="JK27" s="34" t="s">
        <v>200</v>
      </c>
      <c r="JL27" s="34" t="s">
        <v>200</v>
      </c>
      <c r="JM27" s="34" t="s">
        <v>200</v>
      </c>
      <c r="JN27" s="34" t="s">
        <v>200</v>
      </c>
      <c r="JO27" s="34" t="s">
        <v>205</v>
      </c>
      <c r="JP27" s="34" t="s">
        <v>149</v>
      </c>
      <c r="JQ27" s="34"/>
      <c r="JR27" s="34" t="s">
        <v>128</v>
      </c>
      <c r="JS27" s="34" t="s">
        <v>149</v>
      </c>
      <c r="JT27" s="34" t="s">
        <v>205</v>
      </c>
      <c r="JU27" s="34" t="s">
        <v>205</v>
      </c>
      <c r="JV27" s="34" t="s">
        <v>205</v>
      </c>
      <c r="JW27" s="34" t="s">
        <v>205</v>
      </c>
      <c r="JX27" s="34" t="s">
        <v>205</v>
      </c>
      <c r="JY27" s="34" t="s">
        <v>205</v>
      </c>
      <c r="JZ27" s="34" t="s">
        <v>205</v>
      </c>
      <c r="KA27" s="34"/>
      <c r="KB27" s="34" t="s">
        <v>205</v>
      </c>
      <c r="KC27" s="34" t="s">
        <v>205</v>
      </c>
      <c r="KD27" s="34" t="s">
        <v>205</v>
      </c>
      <c r="KE27" s="34" t="s">
        <v>205</v>
      </c>
      <c r="KF27" s="34" t="s">
        <v>205</v>
      </c>
      <c r="KG27" s="34" t="s">
        <v>149</v>
      </c>
      <c r="KH27" s="34" t="s">
        <v>205</v>
      </c>
      <c r="KI27" s="34" t="s">
        <v>205</v>
      </c>
    </row>
    <row r="28" spans="1:295" ht="17.25" customHeight="1">
      <c r="A28" s="103"/>
      <c r="B28" s="24" t="s">
        <v>97</v>
      </c>
      <c r="C28" s="21" t="s">
        <v>98</v>
      </c>
      <c r="D28" s="28" t="s">
        <v>200</v>
      </c>
      <c r="E28" s="28" t="s">
        <v>200</v>
      </c>
      <c r="F28" s="28" t="s">
        <v>200</v>
      </c>
      <c r="G28" s="28" t="s">
        <v>200</v>
      </c>
      <c r="H28" s="28" t="s">
        <v>148</v>
      </c>
      <c r="I28" s="28" t="s">
        <v>200</v>
      </c>
      <c r="J28" s="28" t="s">
        <v>200</v>
      </c>
      <c r="K28" s="28" t="s">
        <v>128</v>
      </c>
      <c r="L28" s="28" t="s">
        <v>200</v>
      </c>
      <c r="M28" s="28" t="s">
        <v>110</v>
      </c>
      <c r="N28" s="28" t="s">
        <v>110</v>
      </c>
      <c r="O28" s="28" t="s">
        <v>200</v>
      </c>
      <c r="P28" s="28" t="s">
        <v>200</v>
      </c>
      <c r="Q28" s="28" t="s">
        <v>200</v>
      </c>
      <c r="R28" s="28" t="s">
        <v>200</v>
      </c>
      <c r="S28" s="28" t="s">
        <v>200</v>
      </c>
      <c r="T28" s="28" t="s">
        <v>200</v>
      </c>
      <c r="U28" s="28" t="s">
        <v>110</v>
      </c>
      <c r="V28" s="28" t="s">
        <v>110</v>
      </c>
      <c r="W28" s="28" t="s">
        <v>128</v>
      </c>
      <c r="X28" s="28" t="s">
        <v>200</v>
      </c>
      <c r="Y28" s="28" t="s">
        <v>200</v>
      </c>
      <c r="Z28" s="28" t="s">
        <v>200</v>
      </c>
      <c r="AA28" s="28" t="s">
        <v>200</v>
      </c>
      <c r="AB28" s="28" t="s">
        <v>200</v>
      </c>
      <c r="AC28" s="28" t="s">
        <v>200</v>
      </c>
      <c r="AD28" s="28" t="s">
        <v>200</v>
      </c>
      <c r="AE28" s="28" t="s">
        <v>200</v>
      </c>
      <c r="AF28" s="28" t="s">
        <v>200</v>
      </c>
      <c r="AG28" s="28" t="s">
        <v>110</v>
      </c>
      <c r="AH28" s="28" t="s">
        <v>149</v>
      </c>
      <c r="AI28" s="28" t="s">
        <v>148</v>
      </c>
      <c r="AJ28" s="28" t="s">
        <v>200</v>
      </c>
      <c r="AK28" s="28" t="s">
        <v>200</v>
      </c>
      <c r="AL28" s="28" t="s">
        <v>200</v>
      </c>
      <c r="AM28" s="28" t="s">
        <v>200</v>
      </c>
      <c r="AN28" s="28" t="s">
        <v>128</v>
      </c>
      <c r="AO28" s="28" t="s">
        <v>200</v>
      </c>
      <c r="AP28" s="28" t="s">
        <v>149</v>
      </c>
      <c r="AQ28" s="28" t="s">
        <v>200</v>
      </c>
      <c r="AR28" s="28" t="s">
        <v>128</v>
      </c>
      <c r="AS28" s="28" t="s">
        <v>200</v>
      </c>
      <c r="AT28" s="28" t="s">
        <v>200</v>
      </c>
      <c r="AU28" s="28" t="s">
        <v>110</v>
      </c>
      <c r="AV28" s="28" t="s">
        <v>200</v>
      </c>
      <c r="AW28" s="28" t="s">
        <v>200</v>
      </c>
      <c r="AX28" s="28" t="s">
        <v>200</v>
      </c>
      <c r="AY28" s="28" t="s">
        <v>128</v>
      </c>
      <c r="AZ28" s="28" t="s">
        <v>200</v>
      </c>
      <c r="BA28" s="28" t="s">
        <v>200</v>
      </c>
      <c r="BB28" s="28" t="s">
        <v>148</v>
      </c>
      <c r="BC28" s="28" t="s">
        <v>200</v>
      </c>
      <c r="BD28" s="28" t="s">
        <v>128</v>
      </c>
      <c r="BE28" s="28" t="s">
        <v>110</v>
      </c>
      <c r="BF28" s="28" t="s">
        <v>200</v>
      </c>
      <c r="BG28" s="28" t="s">
        <v>110</v>
      </c>
      <c r="BH28" s="28" t="s">
        <v>200</v>
      </c>
      <c r="BI28" s="28" t="s">
        <v>200</v>
      </c>
      <c r="BJ28" s="28" t="s">
        <v>200</v>
      </c>
      <c r="BK28" s="28" t="s">
        <v>200</v>
      </c>
      <c r="BL28" s="28" t="s">
        <v>200</v>
      </c>
      <c r="BM28" s="28" t="s">
        <v>200</v>
      </c>
      <c r="BN28" s="28" t="s">
        <v>200</v>
      </c>
      <c r="BO28" s="28" t="s">
        <v>149</v>
      </c>
      <c r="BP28" s="28" t="s">
        <v>110</v>
      </c>
      <c r="BQ28" s="28" t="s">
        <v>110</v>
      </c>
      <c r="BR28" s="28" t="s">
        <v>128</v>
      </c>
      <c r="BS28" s="28"/>
      <c r="BT28" s="28" t="s">
        <v>110</v>
      </c>
      <c r="BU28" s="28" t="s">
        <v>200</v>
      </c>
      <c r="BV28" s="28" t="s">
        <v>149</v>
      </c>
      <c r="BW28" s="28" t="s">
        <v>200</v>
      </c>
      <c r="BX28" s="28" t="s">
        <v>200</v>
      </c>
      <c r="BY28" s="28" t="s">
        <v>200</v>
      </c>
      <c r="BZ28" s="28" t="s">
        <v>200</v>
      </c>
      <c r="CA28" s="28" t="s">
        <v>200</v>
      </c>
      <c r="CB28" s="28" t="s">
        <v>200</v>
      </c>
      <c r="CC28" s="28" t="s">
        <v>200</v>
      </c>
      <c r="CD28" s="28" t="s">
        <v>200</v>
      </c>
      <c r="CE28" s="28" t="s">
        <v>200</v>
      </c>
      <c r="CF28" s="28" t="s">
        <v>110</v>
      </c>
      <c r="CG28" s="28" t="s">
        <v>149</v>
      </c>
      <c r="CH28" s="28" t="s">
        <v>200</v>
      </c>
      <c r="CI28" s="28" t="s">
        <v>200</v>
      </c>
      <c r="CJ28" s="28" t="s">
        <v>110</v>
      </c>
      <c r="CK28" s="28" t="s">
        <v>200</v>
      </c>
      <c r="CL28" s="28" t="s">
        <v>200</v>
      </c>
      <c r="CM28" s="28" t="s">
        <v>200</v>
      </c>
      <c r="CN28" s="28" t="s">
        <v>200</v>
      </c>
      <c r="CO28" s="28" t="s">
        <v>200</v>
      </c>
      <c r="CP28" s="28" t="s">
        <v>200</v>
      </c>
      <c r="CQ28" s="28" t="s">
        <v>149</v>
      </c>
      <c r="CR28" s="28" t="s">
        <v>110</v>
      </c>
      <c r="CS28" s="28" t="s">
        <v>200</v>
      </c>
      <c r="CT28" s="28" t="s">
        <v>110</v>
      </c>
      <c r="CU28" s="28" t="s">
        <v>200</v>
      </c>
      <c r="CV28" s="28" t="s">
        <v>200</v>
      </c>
      <c r="CW28" s="28" t="s">
        <v>200</v>
      </c>
      <c r="CX28" s="28" t="s">
        <v>200</v>
      </c>
      <c r="CY28" s="28" t="s">
        <v>200</v>
      </c>
      <c r="CZ28" s="28" t="s">
        <v>110</v>
      </c>
      <c r="DA28" s="28" t="s">
        <v>200</v>
      </c>
      <c r="DB28" s="28" t="s">
        <v>110</v>
      </c>
      <c r="DC28" s="28" t="s">
        <v>149</v>
      </c>
      <c r="DD28" s="28" t="s">
        <v>149</v>
      </c>
      <c r="DE28" s="28" t="s">
        <v>200</v>
      </c>
      <c r="DF28" s="28" t="s">
        <v>200</v>
      </c>
      <c r="DG28" s="28" t="s">
        <v>200</v>
      </c>
      <c r="DH28" s="28" t="s">
        <v>200</v>
      </c>
      <c r="DI28" s="28" t="s">
        <v>200</v>
      </c>
      <c r="DJ28" s="28" t="s">
        <v>200</v>
      </c>
      <c r="DK28" s="28" t="s">
        <v>200</v>
      </c>
      <c r="DL28" s="28" t="s">
        <v>200</v>
      </c>
      <c r="DM28" s="28" t="s">
        <v>200</v>
      </c>
      <c r="DN28" s="28" t="s">
        <v>200</v>
      </c>
      <c r="DO28" s="28" t="s">
        <v>200</v>
      </c>
      <c r="DP28" s="28" t="s">
        <v>200</v>
      </c>
      <c r="DQ28" s="28" t="s">
        <v>200</v>
      </c>
      <c r="DR28" s="28" t="s">
        <v>200</v>
      </c>
      <c r="DS28" s="28" t="s">
        <v>200</v>
      </c>
      <c r="DT28" s="28" t="s">
        <v>200</v>
      </c>
      <c r="DU28" s="28" t="s">
        <v>200</v>
      </c>
      <c r="DV28" s="28" t="s">
        <v>200</v>
      </c>
      <c r="DW28" s="28" t="s">
        <v>200</v>
      </c>
      <c r="DX28" s="28" t="s">
        <v>200</v>
      </c>
      <c r="DY28" s="28" t="s">
        <v>200</v>
      </c>
      <c r="DZ28" s="28" t="s">
        <v>200</v>
      </c>
      <c r="EA28" s="28" t="s">
        <v>200</v>
      </c>
      <c r="EB28" s="28" t="s">
        <v>200</v>
      </c>
      <c r="EC28" s="28" t="s">
        <v>200</v>
      </c>
      <c r="ED28" s="28" t="s">
        <v>200</v>
      </c>
      <c r="EE28" s="28" t="s">
        <v>200</v>
      </c>
      <c r="EF28" s="28" t="s">
        <v>200</v>
      </c>
      <c r="EG28" s="28" t="s">
        <v>200</v>
      </c>
      <c r="EH28" s="28" t="s">
        <v>149</v>
      </c>
      <c r="EI28" s="28" t="s">
        <v>200</v>
      </c>
      <c r="EJ28" s="28" t="s">
        <v>200</v>
      </c>
      <c r="EK28" s="28" t="s">
        <v>200</v>
      </c>
      <c r="EL28" s="28" t="s">
        <v>200</v>
      </c>
      <c r="EM28" s="28" t="s">
        <v>200</v>
      </c>
      <c r="EN28" s="28" t="s">
        <v>200</v>
      </c>
      <c r="EO28" s="28" t="s">
        <v>200</v>
      </c>
      <c r="EP28" s="28" t="s">
        <v>200</v>
      </c>
      <c r="EQ28" s="28" t="s">
        <v>200</v>
      </c>
      <c r="ER28" s="28" t="s">
        <v>200</v>
      </c>
      <c r="ES28" s="28" t="s">
        <v>200</v>
      </c>
      <c r="ET28" s="28" t="s">
        <v>200</v>
      </c>
      <c r="EU28" s="28" t="s">
        <v>200</v>
      </c>
      <c r="EV28" s="28" t="s">
        <v>200</v>
      </c>
      <c r="EW28" s="28" t="s">
        <v>200</v>
      </c>
      <c r="EX28" s="28" t="s">
        <v>200</v>
      </c>
      <c r="EY28" s="28" t="s">
        <v>200</v>
      </c>
      <c r="EZ28" s="28" t="s">
        <v>200</v>
      </c>
      <c r="FA28" s="28" t="s">
        <v>200</v>
      </c>
      <c r="FB28" s="28" t="s">
        <v>149</v>
      </c>
      <c r="FC28" s="28" t="s">
        <v>200</v>
      </c>
      <c r="FD28" s="28" t="s">
        <v>200</v>
      </c>
      <c r="FE28" s="28" t="s">
        <v>200</v>
      </c>
      <c r="FF28" s="28" t="s">
        <v>200</v>
      </c>
      <c r="FG28" s="28" t="s">
        <v>200</v>
      </c>
      <c r="FH28" s="28" t="s">
        <v>110</v>
      </c>
      <c r="FI28" s="28" t="s">
        <v>200</v>
      </c>
      <c r="FJ28" s="28" t="s">
        <v>110</v>
      </c>
      <c r="FK28" s="28" t="s">
        <v>200</v>
      </c>
      <c r="FL28" s="28" t="s">
        <v>200</v>
      </c>
      <c r="FM28" s="28" t="s">
        <v>149</v>
      </c>
      <c r="FN28" s="28" t="s">
        <v>200</v>
      </c>
      <c r="FO28" s="28" t="s">
        <v>200</v>
      </c>
      <c r="FP28" s="28" t="s">
        <v>128</v>
      </c>
      <c r="FQ28" s="28" t="s">
        <v>149</v>
      </c>
      <c r="FR28" s="28" t="s">
        <v>149</v>
      </c>
      <c r="FS28" s="28" t="s">
        <v>200</v>
      </c>
      <c r="FT28" s="28" t="s">
        <v>200</v>
      </c>
      <c r="FU28" s="28" t="s">
        <v>200</v>
      </c>
      <c r="FV28" s="28" t="s">
        <v>200</v>
      </c>
      <c r="FW28" s="28" t="s">
        <v>110</v>
      </c>
      <c r="FX28" s="28" t="s">
        <v>200</v>
      </c>
      <c r="FY28" s="28" t="s">
        <v>149</v>
      </c>
      <c r="FZ28" s="28" t="s">
        <v>110</v>
      </c>
      <c r="GA28" s="28" t="s">
        <v>128</v>
      </c>
      <c r="GB28" s="28"/>
      <c r="GC28" s="28" t="s">
        <v>149</v>
      </c>
      <c r="GD28" s="28" t="s">
        <v>200</v>
      </c>
      <c r="GE28" s="28" t="s">
        <v>110</v>
      </c>
      <c r="GF28" s="28" t="s">
        <v>128</v>
      </c>
      <c r="GG28" s="28" t="s">
        <v>200</v>
      </c>
      <c r="GH28" s="28" t="s">
        <v>200</v>
      </c>
      <c r="GI28" s="28" t="s">
        <v>128</v>
      </c>
      <c r="GJ28" s="28" t="s">
        <v>200</v>
      </c>
      <c r="GK28" s="28" t="s">
        <v>110</v>
      </c>
      <c r="GL28" s="28" t="s">
        <v>200</v>
      </c>
      <c r="GM28" s="28" t="s">
        <v>110</v>
      </c>
      <c r="GN28" s="28" t="s">
        <v>200</v>
      </c>
      <c r="GO28" s="28" t="s">
        <v>200</v>
      </c>
      <c r="GP28" s="28" t="s">
        <v>110</v>
      </c>
      <c r="GQ28" s="28" t="s">
        <v>200</v>
      </c>
      <c r="GR28" s="28" t="s">
        <v>200</v>
      </c>
      <c r="GS28" s="28" t="s">
        <v>200</v>
      </c>
      <c r="GT28" s="28" t="s">
        <v>200</v>
      </c>
      <c r="GU28" s="28" t="s">
        <v>149</v>
      </c>
      <c r="GV28" s="28" t="s">
        <v>200</v>
      </c>
      <c r="GW28" s="28" t="s">
        <v>200</v>
      </c>
      <c r="GX28" s="28" t="s">
        <v>200</v>
      </c>
      <c r="GY28" s="28" t="s">
        <v>200</v>
      </c>
      <c r="GZ28" s="28" t="s">
        <v>149</v>
      </c>
      <c r="HA28" s="28" t="s">
        <v>200</v>
      </c>
      <c r="HB28" s="28" t="s">
        <v>110</v>
      </c>
      <c r="HC28" s="28" t="s">
        <v>200</v>
      </c>
      <c r="HD28" s="28" t="s">
        <v>200</v>
      </c>
      <c r="HE28" s="28" t="s">
        <v>200</v>
      </c>
      <c r="HF28" s="28" t="s">
        <v>110</v>
      </c>
      <c r="HG28" s="28" t="s">
        <v>200</v>
      </c>
      <c r="HH28" s="28" t="s">
        <v>200</v>
      </c>
      <c r="HI28" s="28" t="s">
        <v>110</v>
      </c>
      <c r="HJ28" s="28" t="s">
        <v>200</v>
      </c>
      <c r="HK28" s="28" t="s">
        <v>110</v>
      </c>
      <c r="HL28" s="28" t="s">
        <v>200</v>
      </c>
      <c r="HM28" s="28" t="s">
        <v>200</v>
      </c>
      <c r="HN28" s="28" t="s">
        <v>200</v>
      </c>
      <c r="HO28" s="28" t="s">
        <v>200</v>
      </c>
      <c r="HP28" s="28" t="s">
        <v>200</v>
      </c>
      <c r="HQ28" s="28" t="s">
        <v>200</v>
      </c>
      <c r="HR28" s="28" t="s">
        <v>200</v>
      </c>
      <c r="HS28" s="28" t="s">
        <v>200</v>
      </c>
      <c r="HT28" s="28" t="s">
        <v>200</v>
      </c>
      <c r="HU28" s="28" t="s">
        <v>200</v>
      </c>
      <c r="HV28" s="28" t="s">
        <v>200</v>
      </c>
      <c r="HW28" s="28" t="s">
        <v>200</v>
      </c>
      <c r="HX28" s="28" t="s">
        <v>110</v>
      </c>
      <c r="HY28" s="28" t="s">
        <v>200</v>
      </c>
      <c r="HZ28" s="28" t="s">
        <v>110</v>
      </c>
      <c r="IA28" s="28" t="s">
        <v>200</v>
      </c>
      <c r="IB28" s="28" t="s">
        <v>200</v>
      </c>
      <c r="IC28" s="28" t="s">
        <v>200</v>
      </c>
      <c r="ID28" s="28" t="s">
        <v>200</v>
      </c>
      <c r="IE28" s="28" t="s">
        <v>200</v>
      </c>
      <c r="IF28" s="28" t="s">
        <v>110</v>
      </c>
      <c r="IG28" s="28" t="s">
        <v>200</v>
      </c>
      <c r="IH28" s="28" t="s">
        <v>200</v>
      </c>
      <c r="II28" s="28" t="s">
        <v>200</v>
      </c>
      <c r="IJ28" s="28" t="s">
        <v>200</v>
      </c>
      <c r="IK28" s="28" t="s">
        <v>200</v>
      </c>
      <c r="IL28" s="28" t="s">
        <v>200</v>
      </c>
      <c r="IM28" s="28" t="s">
        <v>200</v>
      </c>
      <c r="IN28" s="28" t="s">
        <v>200</v>
      </c>
      <c r="IO28" s="28" t="s">
        <v>200</v>
      </c>
      <c r="IP28" s="28" t="s">
        <v>200</v>
      </c>
      <c r="IQ28" s="28" t="s">
        <v>200</v>
      </c>
      <c r="IR28" s="28" t="s">
        <v>200</v>
      </c>
      <c r="IS28" s="28" t="s">
        <v>200</v>
      </c>
      <c r="IT28" s="28" t="s">
        <v>200</v>
      </c>
      <c r="IU28" s="28" t="s">
        <v>200</v>
      </c>
      <c r="IV28" s="28" t="s">
        <v>200</v>
      </c>
      <c r="IW28" s="28" t="s">
        <v>200</v>
      </c>
      <c r="IX28" s="28" t="s">
        <v>200</v>
      </c>
      <c r="IY28" s="28" t="s">
        <v>200</v>
      </c>
      <c r="IZ28" s="28" t="s">
        <v>200</v>
      </c>
      <c r="JA28" s="28" t="s">
        <v>200</v>
      </c>
      <c r="JB28" s="28" t="s">
        <v>200</v>
      </c>
      <c r="JC28" s="28" t="s">
        <v>200</v>
      </c>
      <c r="JD28" s="28"/>
      <c r="JE28" s="28"/>
      <c r="JF28" s="28" t="s">
        <v>200</v>
      </c>
      <c r="JG28" s="28" t="s">
        <v>200</v>
      </c>
      <c r="JH28" s="28" t="s">
        <v>200</v>
      </c>
      <c r="JI28" s="28" t="s">
        <v>200</v>
      </c>
      <c r="JJ28" s="34" t="s">
        <v>200</v>
      </c>
      <c r="JK28" s="34" t="s">
        <v>200</v>
      </c>
      <c r="JL28" s="34" t="s">
        <v>200</v>
      </c>
      <c r="JM28" s="34" t="s">
        <v>200</v>
      </c>
      <c r="JN28" s="34" t="s">
        <v>200</v>
      </c>
      <c r="JO28" s="34" t="s">
        <v>200</v>
      </c>
      <c r="JP28" s="34" t="s">
        <v>149</v>
      </c>
      <c r="JQ28" s="34"/>
      <c r="JR28" s="34" t="s">
        <v>128</v>
      </c>
      <c r="JS28" s="34" t="s">
        <v>149</v>
      </c>
      <c r="JT28" s="34" t="s">
        <v>200</v>
      </c>
      <c r="JU28" s="34" t="s">
        <v>200</v>
      </c>
      <c r="JV28" s="34" t="s">
        <v>200</v>
      </c>
      <c r="JW28" s="34" t="s">
        <v>200</v>
      </c>
      <c r="JX28" s="34" t="s">
        <v>200</v>
      </c>
      <c r="JY28" s="34" t="s">
        <v>200</v>
      </c>
      <c r="JZ28" s="34" t="s">
        <v>200</v>
      </c>
      <c r="KA28" s="34"/>
      <c r="KB28" s="34" t="s">
        <v>200</v>
      </c>
      <c r="KC28" s="34" t="s">
        <v>200</v>
      </c>
      <c r="KD28" s="34" t="s">
        <v>200</v>
      </c>
      <c r="KE28" s="34" t="s">
        <v>200</v>
      </c>
      <c r="KF28" s="34" t="s">
        <v>200</v>
      </c>
      <c r="KG28" s="34" t="s">
        <v>149</v>
      </c>
      <c r="KH28" s="34" t="s">
        <v>200</v>
      </c>
      <c r="KI28" s="34" t="s">
        <v>200</v>
      </c>
    </row>
    <row r="29" spans="1:295" ht="17.25" customHeight="1">
      <c r="A29" s="103"/>
      <c r="B29" s="24" t="s">
        <v>99</v>
      </c>
      <c r="C29" s="21" t="s">
        <v>53</v>
      </c>
      <c r="D29" s="28" t="s">
        <v>200</v>
      </c>
      <c r="E29" s="28" t="s">
        <v>200</v>
      </c>
      <c r="F29" s="28" t="s">
        <v>200</v>
      </c>
      <c r="G29" s="28" t="s">
        <v>200</v>
      </c>
      <c r="H29" s="28" t="s">
        <v>148</v>
      </c>
      <c r="I29" s="28" t="s">
        <v>200</v>
      </c>
      <c r="J29" s="28" t="s">
        <v>200</v>
      </c>
      <c r="K29" s="28" t="s">
        <v>128</v>
      </c>
      <c r="L29" s="28" t="s">
        <v>200</v>
      </c>
      <c r="M29" s="28" t="s">
        <v>110</v>
      </c>
      <c r="N29" s="28" t="s">
        <v>110</v>
      </c>
      <c r="O29" s="28" t="s">
        <v>200</v>
      </c>
      <c r="P29" s="28" t="s">
        <v>200</v>
      </c>
      <c r="Q29" s="28" t="s">
        <v>200</v>
      </c>
      <c r="R29" s="28" t="s">
        <v>200</v>
      </c>
      <c r="S29" s="28" t="s">
        <v>200</v>
      </c>
      <c r="T29" s="28" t="s">
        <v>200</v>
      </c>
      <c r="U29" s="28" t="s">
        <v>110</v>
      </c>
      <c r="V29" s="28" t="s">
        <v>110</v>
      </c>
      <c r="W29" s="28" t="s">
        <v>128</v>
      </c>
      <c r="X29" s="28" t="s">
        <v>200</v>
      </c>
      <c r="Y29" s="28" t="s">
        <v>200</v>
      </c>
      <c r="Z29" s="28" t="s">
        <v>200</v>
      </c>
      <c r="AA29" s="28" t="s">
        <v>200</v>
      </c>
      <c r="AB29" s="28" t="s">
        <v>200</v>
      </c>
      <c r="AC29" s="28" t="s">
        <v>200</v>
      </c>
      <c r="AD29" s="28" t="s">
        <v>200</v>
      </c>
      <c r="AE29" s="28" t="s">
        <v>200</v>
      </c>
      <c r="AF29" s="28" t="s">
        <v>200</v>
      </c>
      <c r="AG29" s="28" t="s">
        <v>110</v>
      </c>
      <c r="AH29" s="28" t="s">
        <v>149</v>
      </c>
      <c r="AI29" s="28" t="s">
        <v>148</v>
      </c>
      <c r="AJ29" s="28" t="s">
        <v>200</v>
      </c>
      <c r="AK29" s="28" t="s">
        <v>200</v>
      </c>
      <c r="AL29" s="28" t="s">
        <v>200</v>
      </c>
      <c r="AM29" s="28"/>
      <c r="AN29" s="28" t="s">
        <v>128</v>
      </c>
      <c r="AO29" s="28" t="s">
        <v>200</v>
      </c>
      <c r="AP29" s="28" t="s">
        <v>149</v>
      </c>
      <c r="AQ29" s="28" t="s">
        <v>200</v>
      </c>
      <c r="AR29" s="28" t="s">
        <v>128</v>
      </c>
      <c r="AS29" s="28" t="s">
        <v>200</v>
      </c>
      <c r="AT29" s="28" t="s">
        <v>200</v>
      </c>
      <c r="AU29" s="28" t="s">
        <v>110</v>
      </c>
      <c r="AV29" s="28" t="s">
        <v>200</v>
      </c>
      <c r="AW29" s="28" t="s">
        <v>200</v>
      </c>
      <c r="AX29" s="28" t="s">
        <v>200</v>
      </c>
      <c r="AY29" s="28" t="s">
        <v>128</v>
      </c>
      <c r="AZ29" s="28" t="s">
        <v>200</v>
      </c>
      <c r="BA29" s="28" t="s">
        <v>200</v>
      </c>
      <c r="BB29" s="28" t="s">
        <v>148</v>
      </c>
      <c r="BC29" s="28" t="s">
        <v>200</v>
      </c>
      <c r="BD29" s="28" t="s">
        <v>128</v>
      </c>
      <c r="BE29" s="28" t="s">
        <v>110</v>
      </c>
      <c r="BF29" s="28" t="s">
        <v>200</v>
      </c>
      <c r="BG29" s="28" t="s">
        <v>110</v>
      </c>
      <c r="BH29" s="28" t="s">
        <v>200</v>
      </c>
      <c r="BI29" s="28" t="s">
        <v>200</v>
      </c>
      <c r="BJ29" s="28" t="s">
        <v>200</v>
      </c>
      <c r="BK29" s="28" t="s">
        <v>200</v>
      </c>
      <c r="BL29" s="28" t="s">
        <v>200</v>
      </c>
      <c r="BM29" s="28" t="s">
        <v>200</v>
      </c>
      <c r="BN29" s="28" t="s">
        <v>200</v>
      </c>
      <c r="BO29" s="28" t="s">
        <v>149</v>
      </c>
      <c r="BP29" s="28" t="s">
        <v>110</v>
      </c>
      <c r="BQ29" s="28" t="s">
        <v>110</v>
      </c>
      <c r="BR29" s="28" t="s">
        <v>128</v>
      </c>
      <c r="BS29" s="28"/>
      <c r="BT29" s="28" t="s">
        <v>110</v>
      </c>
      <c r="BU29" s="28" t="s">
        <v>200</v>
      </c>
      <c r="BV29" s="28" t="s">
        <v>149</v>
      </c>
      <c r="BW29" s="28" t="s">
        <v>200</v>
      </c>
      <c r="BX29" s="28" t="s">
        <v>200</v>
      </c>
      <c r="BY29" s="28" t="s">
        <v>200</v>
      </c>
      <c r="BZ29" s="28" t="s">
        <v>200</v>
      </c>
      <c r="CA29" s="28" t="s">
        <v>200</v>
      </c>
      <c r="CB29" s="28" t="s">
        <v>200</v>
      </c>
      <c r="CC29" s="28" t="s">
        <v>200</v>
      </c>
      <c r="CD29" s="28" t="s">
        <v>200</v>
      </c>
      <c r="CE29" s="28" t="s">
        <v>200</v>
      </c>
      <c r="CF29" s="28" t="s">
        <v>110</v>
      </c>
      <c r="CG29" s="28" t="s">
        <v>149</v>
      </c>
      <c r="CH29" s="28" t="s">
        <v>200</v>
      </c>
      <c r="CI29" s="28" t="s">
        <v>200</v>
      </c>
      <c r="CJ29" s="28" t="s">
        <v>110</v>
      </c>
      <c r="CK29" s="28" t="s">
        <v>200</v>
      </c>
      <c r="CL29" s="28" t="s">
        <v>200</v>
      </c>
      <c r="CM29" s="28" t="s">
        <v>200</v>
      </c>
      <c r="CN29" s="28" t="s">
        <v>200</v>
      </c>
      <c r="CO29" s="28" t="s">
        <v>200</v>
      </c>
      <c r="CP29" s="28" t="s">
        <v>200</v>
      </c>
      <c r="CQ29" s="28" t="s">
        <v>149</v>
      </c>
      <c r="CR29" s="28" t="s">
        <v>110</v>
      </c>
      <c r="CS29" s="28" t="s">
        <v>200</v>
      </c>
      <c r="CT29" s="28" t="s">
        <v>110</v>
      </c>
      <c r="CU29" s="28" t="s">
        <v>200</v>
      </c>
      <c r="CV29" s="28" t="s">
        <v>200</v>
      </c>
      <c r="CW29" s="28" t="s">
        <v>200</v>
      </c>
      <c r="CX29" s="28" t="s">
        <v>200</v>
      </c>
      <c r="CY29" s="28" t="s">
        <v>200</v>
      </c>
      <c r="CZ29" s="28" t="s">
        <v>110</v>
      </c>
      <c r="DA29" s="28" t="s">
        <v>200</v>
      </c>
      <c r="DB29" s="28" t="s">
        <v>110</v>
      </c>
      <c r="DC29" s="28" t="s">
        <v>149</v>
      </c>
      <c r="DD29" s="28" t="s">
        <v>149</v>
      </c>
      <c r="DE29" s="28" t="s">
        <v>200</v>
      </c>
      <c r="DF29" s="28" t="s">
        <v>200</v>
      </c>
      <c r="DG29" s="28" t="s">
        <v>200</v>
      </c>
      <c r="DH29" s="28" t="s">
        <v>200</v>
      </c>
      <c r="DI29" s="28" t="s">
        <v>200</v>
      </c>
      <c r="DJ29" s="28" t="s">
        <v>200</v>
      </c>
      <c r="DK29" s="28" t="s">
        <v>200</v>
      </c>
      <c r="DL29" s="28" t="s">
        <v>200</v>
      </c>
      <c r="DM29" s="28" t="s">
        <v>200</v>
      </c>
      <c r="DN29" s="28" t="s">
        <v>200</v>
      </c>
      <c r="DO29" s="28" t="s">
        <v>200</v>
      </c>
      <c r="DP29" s="28" t="s">
        <v>200</v>
      </c>
      <c r="DQ29" s="28" t="s">
        <v>200</v>
      </c>
      <c r="DR29" s="28" t="s">
        <v>200</v>
      </c>
      <c r="DS29" s="28" t="s">
        <v>200</v>
      </c>
      <c r="DT29" s="28" t="s">
        <v>200</v>
      </c>
      <c r="DU29" s="28" t="s">
        <v>200</v>
      </c>
      <c r="DV29" s="28" t="s">
        <v>200</v>
      </c>
      <c r="DW29" s="28" t="s">
        <v>200</v>
      </c>
      <c r="DX29" s="28" t="s">
        <v>200</v>
      </c>
      <c r="DY29" s="28" t="s">
        <v>200</v>
      </c>
      <c r="DZ29" s="28" t="s">
        <v>200</v>
      </c>
      <c r="EA29" s="28" t="s">
        <v>200</v>
      </c>
      <c r="EB29" s="28" t="s">
        <v>200</v>
      </c>
      <c r="EC29" s="28" t="s">
        <v>200</v>
      </c>
      <c r="ED29" s="28" t="s">
        <v>200</v>
      </c>
      <c r="EE29" s="28" t="s">
        <v>200</v>
      </c>
      <c r="EF29" s="28" t="s">
        <v>200</v>
      </c>
      <c r="EG29" s="28" t="s">
        <v>200</v>
      </c>
      <c r="EH29" s="28" t="s">
        <v>149</v>
      </c>
      <c r="EI29" s="28" t="s">
        <v>200</v>
      </c>
      <c r="EJ29" s="28" t="s">
        <v>200</v>
      </c>
      <c r="EK29" s="28" t="s">
        <v>200</v>
      </c>
      <c r="EL29" s="28" t="s">
        <v>200</v>
      </c>
      <c r="EM29" s="28" t="s">
        <v>200</v>
      </c>
      <c r="EN29" s="28" t="s">
        <v>200</v>
      </c>
      <c r="EO29" s="28" t="s">
        <v>200</v>
      </c>
      <c r="EP29" s="28" t="s">
        <v>200</v>
      </c>
      <c r="EQ29" s="28" t="s">
        <v>200</v>
      </c>
      <c r="ER29" s="28" t="s">
        <v>200</v>
      </c>
      <c r="ES29" s="28" t="s">
        <v>200</v>
      </c>
      <c r="ET29" s="28" t="s">
        <v>200</v>
      </c>
      <c r="EU29" s="28" t="s">
        <v>200</v>
      </c>
      <c r="EV29" s="28" t="s">
        <v>200</v>
      </c>
      <c r="EW29" s="28">
        <v>9291694</v>
      </c>
      <c r="EX29" s="28" t="s">
        <v>200</v>
      </c>
      <c r="EY29" s="28" t="s">
        <v>200</v>
      </c>
      <c r="EZ29" s="28" t="s">
        <v>200</v>
      </c>
      <c r="FA29" s="28" t="s">
        <v>200</v>
      </c>
      <c r="FB29" s="28" t="s">
        <v>149</v>
      </c>
      <c r="FC29" s="28" t="s">
        <v>200</v>
      </c>
      <c r="FD29" s="28" t="s">
        <v>200</v>
      </c>
      <c r="FE29" s="28" t="s">
        <v>200</v>
      </c>
      <c r="FF29" s="28" t="s">
        <v>200</v>
      </c>
      <c r="FG29" s="28" t="s">
        <v>200</v>
      </c>
      <c r="FH29" s="28" t="s">
        <v>110</v>
      </c>
      <c r="FI29" s="28" t="s">
        <v>200</v>
      </c>
      <c r="FJ29" s="28" t="s">
        <v>110</v>
      </c>
      <c r="FK29" s="28" t="s">
        <v>200</v>
      </c>
      <c r="FL29" s="28" t="s">
        <v>200</v>
      </c>
      <c r="FM29" s="28" t="s">
        <v>149</v>
      </c>
      <c r="FN29" s="28" t="s">
        <v>200</v>
      </c>
      <c r="FO29" s="28" t="s">
        <v>200</v>
      </c>
      <c r="FP29" s="28" t="s">
        <v>128</v>
      </c>
      <c r="FQ29" s="28" t="s">
        <v>149</v>
      </c>
      <c r="FR29" s="28" t="s">
        <v>149</v>
      </c>
      <c r="FS29" s="28" t="s">
        <v>200</v>
      </c>
      <c r="FT29" s="28" t="s">
        <v>200</v>
      </c>
      <c r="FU29" s="28" t="s">
        <v>200</v>
      </c>
      <c r="FV29" s="28" t="s">
        <v>200</v>
      </c>
      <c r="FW29" s="28" t="s">
        <v>110</v>
      </c>
      <c r="FX29" s="28" t="s">
        <v>200</v>
      </c>
      <c r="FY29" s="28" t="s">
        <v>149</v>
      </c>
      <c r="FZ29" s="28" t="s">
        <v>110</v>
      </c>
      <c r="GA29" s="28" t="s">
        <v>128</v>
      </c>
      <c r="GB29" s="28"/>
      <c r="GC29" s="28" t="s">
        <v>149</v>
      </c>
      <c r="GD29" s="28" t="s">
        <v>200</v>
      </c>
      <c r="GE29" s="28" t="s">
        <v>110</v>
      </c>
      <c r="GF29" s="28" t="s">
        <v>128</v>
      </c>
      <c r="GG29" s="28" t="s">
        <v>200</v>
      </c>
      <c r="GH29" s="28" t="s">
        <v>200</v>
      </c>
      <c r="GI29" s="28" t="s">
        <v>128</v>
      </c>
      <c r="GJ29" s="28">
        <v>10656589</v>
      </c>
      <c r="GK29" s="28" t="s">
        <v>110</v>
      </c>
      <c r="GL29" s="28" t="s">
        <v>200</v>
      </c>
      <c r="GM29" s="28" t="s">
        <v>110</v>
      </c>
      <c r="GN29" s="28" t="s">
        <v>200</v>
      </c>
      <c r="GO29" s="28" t="s">
        <v>200</v>
      </c>
      <c r="GP29" s="28" t="s">
        <v>110</v>
      </c>
      <c r="GQ29" s="28" t="s">
        <v>200</v>
      </c>
      <c r="GR29" s="28" t="s">
        <v>200</v>
      </c>
      <c r="GS29" s="28" t="s">
        <v>200</v>
      </c>
      <c r="GT29" s="28" t="s">
        <v>200</v>
      </c>
      <c r="GU29" s="28" t="s">
        <v>149</v>
      </c>
      <c r="GV29" s="28" t="s">
        <v>200</v>
      </c>
      <c r="GW29" s="28" t="s">
        <v>200</v>
      </c>
      <c r="GX29" s="28" t="s">
        <v>200</v>
      </c>
      <c r="GY29" s="28" t="s">
        <v>200</v>
      </c>
      <c r="GZ29" s="28" t="s">
        <v>149</v>
      </c>
      <c r="HA29" s="28">
        <v>21887988</v>
      </c>
      <c r="HB29" s="28" t="s">
        <v>110</v>
      </c>
      <c r="HC29" s="28" t="s">
        <v>200</v>
      </c>
      <c r="HD29" s="28" t="s">
        <v>200</v>
      </c>
      <c r="HE29" s="28" t="s">
        <v>200</v>
      </c>
      <c r="HF29" s="28" t="s">
        <v>110</v>
      </c>
      <c r="HG29" s="28" t="s">
        <v>200</v>
      </c>
      <c r="HH29" s="28" t="s">
        <v>200</v>
      </c>
      <c r="HI29" s="28" t="s">
        <v>110</v>
      </c>
      <c r="HJ29" s="28" t="s">
        <v>200</v>
      </c>
      <c r="HK29" s="28" t="s">
        <v>110</v>
      </c>
      <c r="HL29" s="28" t="s">
        <v>200</v>
      </c>
      <c r="HM29" s="28" t="s">
        <v>200</v>
      </c>
      <c r="HN29" s="28" t="s">
        <v>200</v>
      </c>
      <c r="HO29" s="28" t="s">
        <v>200</v>
      </c>
      <c r="HP29" s="28" t="s">
        <v>200</v>
      </c>
      <c r="HQ29" s="28" t="s">
        <v>200</v>
      </c>
      <c r="HR29" s="28" t="s">
        <v>200</v>
      </c>
      <c r="HS29" s="28" t="s">
        <v>200</v>
      </c>
      <c r="HT29" s="28" t="s">
        <v>200</v>
      </c>
      <c r="HU29" s="28" t="s">
        <v>200</v>
      </c>
      <c r="HV29" s="28" t="s">
        <v>200</v>
      </c>
      <c r="HW29" s="28" t="s">
        <v>200</v>
      </c>
      <c r="HX29" s="28" t="s">
        <v>110</v>
      </c>
      <c r="HY29" s="28" t="s">
        <v>200</v>
      </c>
      <c r="HZ29" s="28" t="s">
        <v>110</v>
      </c>
      <c r="IA29" s="28" t="s">
        <v>200</v>
      </c>
      <c r="IB29" s="28" t="s">
        <v>200</v>
      </c>
      <c r="IC29" s="28" t="s">
        <v>200</v>
      </c>
      <c r="ID29" s="28" t="s">
        <v>200</v>
      </c>
      <c r="IE29" s="28" t="s">
        <v>200</v>
      </c>
      <c r="IF29" s="28" t="s">
        <v>110</v>
      </c>
      <c r="IG29" s="28" t="s">
        <v>200</v>
      </c>
      <c r="IH29" s="28" t="s">
        <v>200</v>
      </c>
      <c r="II29" s="28" t="s">
        <v>200</v>
      </c>
      <c r="IJ29" s="28" t="s">
        <v>200</v>
      </c>
      <c r="IK29" s="28" t="s">
        <v>200</v>
      </c>
      <c r="IL29" s="28" t="s">
        <v>200</v>
      </c>
      <c r="IM29" s="28" t="s">
        <v>200</v>
      </c>
      <c r="IN29" s="28" t="s">
        <v>200</v>
      </c>
      <c r="IO29" s="28" t="s">
        <v>200</v>
      </c>
      <c r="IP29" s="28" t="s">
        <v>200</v>
      </c>
      <c r="IQ29" s="28" t="s">
        <v>200</v>
      </c>
      <c r="IR29" s="28" t="s">
        <v>200</v>
      </c>
      <c r="IS29" s="28" t="s">
        <v>200</v>
      </c>
      <c r="IT29" s="28" t="s">
        <v>200</v>
      </c>
      <c r="IU29" s="28" t="s">
        <v>200</v>
      </c>
      <c r="IV29" s="28" t="s">
        <v>200</v>
      </c>
      <c r="IW29" s="28" t="s">
        <v>200</v>
      </c>
      <c r="IX29" s="28" t="s">
        <v>200</v>
      </c>
      <c r="IY29" s="28" t="s">
        <v>200</v>
      </c>
      <c r="IZ29" s="28" t="s">
        <v>200</v>
      </c>
      <c r="JA29" s="28" t="s">
        <v>200</v>
      </c>
      <c r="JB29" s="28" t="s">
        <v>200</v>
      </c>
      <c r="JC29" s="28" t="s">
        <v>200</v>
      </c>
      <c r="JD29" s="28"/>
      <c r="JE29" s="28"/>
      <c r="JF29" s="28" t="s">
        <v>200</v>
      </c>
      <c r="JG29" s="28" t="s">
        <v>200</v>
      </c>
      <c r="JH29" s="28" t="s">
        <v>200</v>
      </c>
      <c r="JI29" s="28" t="s">
        <v>200</v>
      </c>
      <c r="JJ29" s="34" t="s">
        <v>200</v>
      </c>
      <c r="JK29" s="34" t="s">
        <v>200</v>
      </c>
      <c r="JL29" s="34" t="s">
        <v>200</v>
      </c>
      <c r="JM29" s="34" t="s">
        <v>200</v>
      </c>
      <c r="JN29" s="34" t="s">
        <v>200</v>
      </c>
      <c r="JO29" s="34" t="s">
        <v>200</v>
      </c>
      <c r="JP29" s="34" t="s">
        <v>149</v>
      </c>
      <c r="JQ29" s="34"/>
      <c r="JR29" s="34" t="s">
        <v>128</v>
      </c>
      <c r="JS29" s="34" t="s">
        <v>149</v>
      </c>
      <c r="JT29" s="34" t="s">
        <v>200</v>
      </c>
      <c r="JU29" s="34" t="s">
        <v>200</v>
      </c>
      <c r="JV29" s="34" t="s">
        <v>200</v>
      </c>
      <c r="JW29" s="34" t="s">
        <v>200</v>
      </c>
      <c r="JX29" s="34" t="s">
        <v>200</v>
      </c>
      <c r="JY29" s="34" t="s">
        <v>200</v>
      </c>
      <c r="JZ29" s="34" t="s">
        <v>200</v>
      </c>
      <c r="KA29" s="34"/>
      <c r="KB29" s="34" t="s">
        <v>200</v>
      </c>
      <c r="KC29" s="34" t="s">
        <v>200</v>
      </c>
      <c r="KD29" s="34" t="s">
        <v>200</v>
      </c>
      <c r="KE29" s="34" t="s">
        <v>200</v>
      </c>
      <c r="KF29" s="34" t="s">
        <v>200</v>
      </c>
      <c r="KG29" s="34" t="s">
        <v>149</v>
      </c>
      <c r="KH29" s="34" t="s">
        <v>200</v>
      </c>
      <c r="KI29" s="34" t="s">
        <v>200</v>
      </c>
    </row>
    <row r="30" spans="1:295" ht="17.25" customHeight="1">
      <c r="A30" s="103"/>
      <c r="B30" s="24" t="s">
        <v>100</v>
      </c>
      <c r="C30" s="21" t="s">
        <v>54</v>
      </c>
      <c r="D30" s="28" t="s">
        <v>200</v>
      </c>
      <c r="E30" s="28" t="s">
        <v>200</v>
      </c>
      <c r="F30" s="28" t="s">
        <v>200</v>
      </c>
      <c r="G30" s="28" t="s">
        <v>200</v>
      </c>
      <c r="H30" s="28" t="s">
        <v>148</v>
      </c>
      <c r="I30" s="28" t="s">
        <v>200</v>
      </c>
      <c r="J30" s="28" t="s">
        <v>200</v>
      </c>
      <c r="K30" s="28" t="s">
        <v>128</v>
      </c>
      <c r="L30" s="28" t="s">
        <v>200</v>
      </c>
      <c r="M30" s="28" t="s">
        <v>110</v>
      </c>
      <c r="N30" s="28" t="s">
        <v>110</v>
      </c>
      <c r="O30" s="28" t="s">
        <v>200</v>
      </c>
      <c r="P30" s="28" t="s">
        <v>200</v>
      </c>
      <c r="Q30" s="28" t="s">
        <v>200</v>
      </c>
      <c r="R30" s="28" t="s">
        <v>200</v>
      </c>
      <c r="S30" s="28" t="s">
        <v>200</v>
      </c>
      <c r="T30" s="28" t="s">
        <v>200</v>
      </c>
      <c r="U30" s="28" t="s">
        <v>110</v>
      </c>
      <c r="V30" s="28" t="s">
        <v>110</v>
      </c>
      <c r="W30" s="28" t="s">
        <v>128</v>
      </c>
      <c r="X30" s="28" t="s">
        <v>200</v>
      </c>
      <c r="Y30" s="28" t="s">
        <v>200</v>
      </c>
      <c r="Z30" s="28" t="s">
        <v>200</v>
      </c>
      <c r="AA30" s="28" t="s">
        <v>200</v>
      </c>
      <c r="AB30" s="28" t="s">
        <v>200</v>
      </c>
      <c r="AC30" s="28" t="s">
        <v>200</v>
      </c>
      <c r="AD30" s="28" t="s">
        <v>200</v>
      </c>
      <c r="AE30" s="28" t="s">
        <v>200</v>
      </c>
      <c r="AF30" s="28" t="s">
        <v>200</v>
      </c>
      <c r="AG30" s="28" t="s">
        <v>110</v>
      </c>
      <c r="AH30" s="28" t="s">
        <v>149</v>
      </c>
      <c r="AI30" s="28" t="s">
        <v>148</v>
      </c>
      <c r="AJ30" s="28" t="s">
        <v>200</v>
      </c>
      <c r="AK30" s="28" t="s">
        <v>200</v>
      </c>
      <c r="AL30" s="28" t="s">
        <v>200</v>
      </c>
      <c r="AM30" s="28">
        <v>4479582</v>
      </c>
      <c r="AN30" s="28" t="s">
        <v>128</v>
      </c>
      <c r="AO30" s="28" t="s">
        <v>200</v>
      </c>
      <c r="AP30" s="28" t="s">
        <v>149</v>
      </c>
      <c r="AQ30" s="28" t="s">
        <v>200</v>
      </c>
      <c r="AR30" s="28" t="s">
        <v>128</v>
      </c>
      <c r="AS30" s="28" t="s">
        <v>200</v>
      </c>
      <c r="AT30" s="28" t="s">
        <v>200</v>
      </c>
      <c r="AU30" s="28" t="s">
        <v>110</v>
      </c>
      <c r="AV30" s="28" t="s">
        <v>200</v>
      </c>
      <c r="AW30" s="28" t="s">
        <v>200</v>
      </c>
      <c r="AX30" s="28" t="s">
        <v>200</v>
      </c>
      <c r="AY30" s="28" t="s">
        <v>128</v>
      </c>
      <c r="AZ30" s="28" t="s">
        <v>200</v>
      </c>
      <c r="BA30" s="28" t="s">
        <v>200</v>
      </c>
      <c r="BB30" s="28" t="s">
        <v>148</v>
      </c>
      <c r="BC30" s="28" t="s">
        <v>200</v>
      </c>
      <c r="BD30" s="28" t="s">
        <v>128</v>
      </c>
      <c r="BE30" s="28" t="s">
        <v>110</v>
      </c>
      <c r="BF30" s="28" t="s">
        <v>200</v>
      </c>
      <c r="BG30" s="28" t="s">
        <v>110</v>
      </c>
      <c r="BH30" s="28" t="s">
        <v>200</v>
      </c>
      <c r="BI30" s="28" t="s">
        <v>200</v>
      </c>
      <c r="BJ30" s="28" t="s">
        <v>200</v>
      </c>
      <c r="BK30" s="28" t="s">
        <v>200</v>
      </c>
      <c r="BL30" s="28" t="s">
        <v>200</v>
      </c>
      <c r="BM30" s="28" t="s">
        <v>200</v>
      </c>
      <c r="BN30" s="28" t="s">
        <v>200</v>
      </c>
      <c r="BO30" s="28" t="s">
        <v>149</v>
      </c>
      <c r="BP30" s="28" t="s">
        <v>110</v>
      </c>
      <c r="BQ30" s="28" t="s">
        <v>110</v>
      </c>
      <c r="BR30" s="28" t="s">
        <v>128</v>
      </c>
      <c r="BS30" s="28"/>
      <c r="BT30" s="28" t="s">
        <v>110</v>
      </c>
      <c r="BU30" s="28" t="s">
        <v>200</v>
      </c>
      <c r="BV30" s="28" t="s">
        <v>149</v>
      </c>
      <c r="BW30" s="28" t="s">
        <v>200</v>
      </c>
      <c r="BX30" s="28" t="s">
        <v>200</v>
      </c>
      <c r="BY30" s="28" t="s">
        <v>200</v>
      </c>
      <c r="BZ30" s="28" t="s">
        <v>200</v>
      </c>
      <c r="CA30" s="28" t="s">
        <v>200</v>
      </c>
      <c r="CB30" s="28" t="s">
        <v>200</v>
      </c>
      <c r="CC30" s="28" t="s">
        <v>200</v>
      </c>
      <c r="CD30" s="28" t="s">
        <v>200</v>
      </c>
      <c r="CE30" s="28" t="s">
        <v>200</v>
      </c>
      <c r="CF30" s="28" t="s">
        <v>110</v>
      </c>
      <c r="CG30" s="28" t="s">
        <v>149</v>
      </c>
      <c r="CH30" s="28" t="s">
        <v>200</v>
      </c>
      <c r="CI30" s="28" t="s">
        <v>200</v>
      </c>
      <c r="CJ30" s="28" t="s">
        <v>110</v>
      </c>
      <c r="CK30" s="28" t="s">
        <v>200</v>
      </c>
      <c r="CL30" s="28" t="s">
        <v>200</v>
      </c>
      <c r="CM30" s="28" t="s">
        <v>200</v>
      </c>
      <c r="CN30" s="28" t="s">
        <v>200</v>
      </c>
      <c r="CO30" s="28" t="s">
        <v>200</v>
      </c>
      <c r="CP30" s="28" t="s">
        <v>200</v>
      </c>
      <c r="CQ30" s="28" t="s">
        <v>149</v>
      </c>
      <c r="CR30" s="28" t="s">
        <v>110</v>
      </c>
      <c r="CS30" s="28" t="s">
        <v>200</v>
      </c>
      <c r="CT30" s="28" t="s">
        <v>110</v>
      </c>
      <c r="CU30" s="28" t="s">
        <v>200</v>
      </c>
      <c r="CV30" s="28" t="s">
        <v>200</v>
      </c>
      <c r="CW30" s="28" t="s">
        <v>200</v>
      </c>
      <c r="CX30" s="28" t="s">
        <v>200</v>
      </c>
      <c r="CY30" s="28" t="s">
        <v>200</v>
      </c>
      <c r="CZ30" s="28" t="s">
        <v>110</v>
      </c>
      <c r="DA30" s="28" t="s">
        <v>200</v>
      </c>
      <c r="DB30" s="28" t="s">
        <v>110</v>
      </c>
      <c r="DC30" s="28" t="s">
        <v>149</v>
      </c>
      <c r="DD30" s="28" t="s">
        <v>149</v>
      </c>
      <c r="DE30" s="28" t="s">
        <v>200</v>
      </c>
      <c r="DF30" s="28" t="s">
        <v>200</v>
      </c>
      <c r="DG30" s="28" t="s">
        <v>200</v>
      </c>
      <c r="DH30" s="28" t="s">
        <v>200</v>
      </c>
      <c r="DI30" s="28" t="s">
        <v>200</v>
      </c>
      <c r="DJ30" s="28" t="s">
        <v>200</v>
      </c>
      <c r="DK30" s="28" t="s">
        <v>200</v>
      </c>
      <c r="DL30" s="28" t="s">
        <v>200</v>
      </c>
      <c r="DM30" s="28" t="s">
        <v>200</v>
      </c>
      <c r="DN30" s="28" t="s">
        <v>200</v>
      </c>
      <c r="DO30" s="28" t="s">
        <v>200</v>
      </c>
      <c r="DP30" s="28" t="s">
        <v>200</v>
      </c>
      <c r="DQ30" s="28" t="s">
        <v>200</v>
      </c>
      <c r="DR30" s="28" t="s">
        <v>200</v>
      </c>
      <c r="DS30" s="28" t="s">
        <v>200</v>
      </c>
      <c r="DT30" s="28" t="s">
        <v>200</v>
      </c>
      <c r="DU30" s="28" t="s">
        <v>200</v>
      </c>
      <c r="DV30" s="28" t="s">
        <v>200</v>
      </c>
      <c r="DW30" s="28" t="s">
        <v>200</v>
      </c>
      <c r="DX30" s="28" t="s">
        <v>200</v>
      </c>
      <c r="DY30" s="28" t="s">
        <v>200</v>
      </c>
      <c r="DZ30" s="28" t="s">
        <v>200</v>
      </c>
      <c r="EA30" s="28" t="s">
        <v>200</v>
      </c>
      <c r="EB30" s="28" t="s">
        <v>200</v>
      </c>
      <c r="EC30" s="28" t="s">
        <v>200</v>
      </c>
      <c r="ED30" s="28" t="s">
        <v>200</v>
      </c>
      <c r="EE30" s="28" t="s">
        <v>200</v>
      </c>
      <c r="EF30" s="28" t="s">
        <v>200</v>
      </c>
      <c r="EG30" s="28" t="s">
        <v>200</v>
      </c>
      <c r="EH30" s="28" t="s">
        <v>149</v>
      </c>
      <c r="EI30" s="28" t="s">
        <v>200</v>
      </c>
      <c r="EJ30" s="28" t="s">
        <v>200</v>
      </c>
      <c r="EK30" s="28" t="s">
        <v>200</v>
      </c>
      <c r="EL30" s="28" t="s">
        <v>200</v>
      </c>
      <c r="EM30" s="28" t="s">
        <v>200</v>
      </c>
      <c r="EN30" s="28" t="s">
        <v>200</v>
      </c>
      <c r="EO30" s="28" t="s">
        <v>200</v>
      </c>
      <c r="EP30" s="28" t="s">
        <v>200</v>
      </c>
      <c r="EQ30" s="28" t="s">
        <v>200</v>
      </c>
      <c r="ER30" s="28" t="s">
        <v>200</v>
      </c>
      <c r="ES30" s="28" t="s">
        <v>200</v>
      </c>
      <c r="ET30" s="28" t="s">
        <v>200</v>
      </c>
      <c r="EU30" s="28" t="s">
        <v>200</v>
      </c>
      <c r="EV30" s="28" t="s">
        <v>200</v>
      </c>
      <c r="EW30" s="28" t="s">
        <v>200</v>
      </c>
      <c r="EX30" s="28" t="s">
        <v>200</v>
      </c>
      <c r="EY30" s="28" t="s">
        <v>200</v>
      </c>
      <c r="EZ30" s="28" t="s">
        <v>200</v>
      </c>
      <c r="FA30" s="28" t="s">
        <v>200</v>
      </c>
      <c r="FB30" s="28" t="s">
        <v>149</v>
      </c>
      <c r="FC30" s="28" t="s">
        <v>200</v>
      </c>
      <c r="FD30" s="28" t="s">
        <v>200</v>
      </c>
      <c r="FE30" s="28" t="s">
        <v>200</v>
      </c>
      <c r="FF30" s="28" t="s">
        <v>200</v>
      </c>
      <c r="FG30" s="28" t="s">
        <v>200</v>
      </c>
      <c r="FH30" s="28" t="s">
        <v>110</v>
      </c>
      <c r="FI30" s="28" t="s">
        <v>200</v>
      </c>
      <c r="FJ30" s="28" t="s">
        <v>110</v>
      </c>
      <c r="FK30" s="28" t="s">
        <v>200</v>
      </c>
      <c r="FL30" s="28" t="s">
        <v>200</v>
      </c>
      <c r="FM30" s="28" t="s">
        <v>149</v>
      </c>
      <c r="FN30" s="28" t="s">
        <v>200</v>
      </c>
      <c r="FO30" s="28" t="s">
        <v>200</v>
      </c>
      <c r="FP30" s="28" t="s">
        <v>128</v>
      </c>
      <c r="FQ30" s="28" t="s">
        <v>149</v>
      </c>
      <c r="FR30" s="28" t="s">
        <v>149</v>
      </c>
      <c r="FS30" s="28" t="s">
        <v>200</v>
      </c>
      <c r="FT30" s="28" t="s">
        <v>200</v>
      </c>
      <c r="FU30" s="28" t="s">
        <v>200</v>
      </c>
      <c r="FV30" s="28" t="s">
        <v>200</v>
      </c>
      <c r="FW30" s="28" t="s">
        <v>110</v>
      </c>
      <c r="FX30" s="28" t="s">
        <v>200</v>
      </c>
      <c r="FY30" s="28" t="s">
        <v>149</v>
      </c>
      <c r="FZ30" s="28" t="s">
        <v>110</v>
      </c>
      <c r="GA30" s="28" t="s">
        <v>128</v>
      </c>
      <c r="GB30" s="28"/>
      <c r="GC30" s="28" t="s">
        <v>149</v>
      </c>
      <c r="GD30" s="28" t="s">
        <v>200</v>
      </c>
      <c r="GE30" s="28" t="s">
        <v>110</v>
      </c>
      <c r="GF30" s="28" t="s">
        <v>128</v>
      </c>
      <c r="GG30" s="28" t="s">
        <v>200</v>
      </c>
      <c r="GH30" s="28" t="s">
        <v>200</v>
      </c>
      <c r="GI30" s="28" t="s">
        <v>128</v>
      </c>
      <c r="GJ30" s="28" t="s">
        <v>200</v>
      </c>
      <c r="GK30" s="28" t="s">
        <v>110</v>
      </c>
      <c r="GL30" s="28" t="s">
        <v>200</v>
      </c>
      <c r="GM30" s="28" t="s">
        <v>110</v>
      </c>
      <c r="GN30" s="28" t="s">
        <v>200</v>
      </c>
      <c r="GO30" s="28" t="s">
        <v>200</v>
      </c>
      <c r="GP30" s="28" t="s">
        <v>110</v>
      </c>
      <c r="GQ30" s="28" t="s">
        <v>200</v>
      </c>
      <c r="GR30" s="28" t="s">
        <v>200</v>
      </c>
      <c r="GS30" s="28" t="s">
        <v>200</v>
      </c>
      <c r="GT30" s="28" t="s">
        <v>200</v>
      </c>
      <c r="GU30" s="28" t="s">
        <v>149</v>
      </c>
      <c r="GV30" s="28" t="s">
        <v>200</v>
      </c>
      <c r="GW30" s="28" t="s">
        <v>200</v>
      </c>
      <c r="GX30" s="28" t="s">
        <v>200</v>
      </c>
      <c r="GY30" s="28" t="s">
        <v>200</v>
      </c>
      <c r="GZ30" s="28" t="s">
        <v>149</v>
      </c>
      <c r="HA30" s="28" t="s">
        <v>200</v>
      </c>
      <c r="HB30" s="28" t="s">
        <v>110</v>
      </c>
      <c r="HC30" s="28" t="s">
        <v>200</v>
      </c>
      <c r="HD30" s="28" t="s">
        <v>200</v>
      </c>
      <c r="HE30" s="28" t="s">
        <v>200</v>
      </c>
      <c r="HF30" s="28" t="s">
        <v>110</v>
      </c>
      <c r="HG30" s="28" t="s">
        <v>200</v>
      </c>
      <c r="HH30" s="28" t="s">
        <v>200</v>
      </c>
      <c r="HI30" s="28" t="s">
        <v>110</v>
      </c>
      <c r="HJ30" s="28" t="s">
        <v>200</v>
      </c>
      <c r="HK30" s="28" t="s">
        <v>110</v>
      </c>
      <c r="HL30" s="28" t="s">
        <v>200</v>
      </c>
      <c r="HM30" s="28" t="s">
        <v>200</v>
      </c>
      <c r="HN30" s="28" t="s">
        <v>200</v>
      </c>
      <c r="HO30" s="28" t="s">
        <v>200</v>
      </c>
      <c r="HP30" s="28" t="s">
        <v>200</v>
      </c>
      <c r="HQ30" s="28" t="s">
        <v>200</v>
      </c>
      <c r="HR30" s="28" t="s">
        <v>200</v>
      </c>
      <c r="HS30" s="28" t="s">
        <v>200</v>
      </c>
      <c r="HT30" s="28" t="s">
        <v>200</v>
      </c>
      <c r="HU30" s="28" t="s">
        <v>200</v>
      </c>
      <c r="HV30" s="28" t="s">
        <v>200</v>
      </c>
      <c r="HW30" s="28" t="s">
        <v>200</v>
      </c>
      <c r="HX30" s="28" t="s">
        <v>110</v>
      </c>
      <c r="HY30" s="28" t="s">
        <v>200</v>
      </c>
      <c r="HZ30" s="28" t="s">
        <v>110</v>
      </c>
      <c r="IA30" s="28" t="s">
        <v>200</v>
      </c>
      <c r="IB30" s="28" t="s">
        <v>200</v>
      </c>
      <c r="IC30" s="28" t="s">
        <v>200</v>
      </c>
      <c r="ID30" s="28" t="s">
        <v>200</v>
      </c>
      <c r="IE30" s="28" t="s">
        <v>200</v>
      </c>
      <c r="IF30" s="28" t="s">
        <v>110</v>
      </c>
      <c r="IG30" s="28" t="s">
        <v>200</v>
      </c>
      <c r="IH30" s="28" t="s">
        <v>200</v>
      </c>
      <c r="II30" s="28" t="s">
        <v>200</v>
      </c>
      <c r="IJ30" s="28" t="s">
        <v>200</v>
      </c>
      <c r="IK30" s="28" t="s">
        <v>200</v>
      </c>
      <c r="IL30" s="28" t="s">
        <v>200</v>
      </c>
      <c r="IM30" s="28" t="s">
        <v>200</v>
      </c>
      <c r="IN30" s="28" t="s">
        <v>200</v>
      </c>
      <c r="IO30" s="28" t="s">
        <v>200</v>
      </c>
      <c r="IP30" s="28" t="s">
        <v>200</v>
      </c>
      <c r="IQ30" s="28" t="s">
        <v>200</v>
      </c>
      <c r="IR30" s="28" t="s">
        <v>200</v>
      </c>
      <c r="IS30" s="28" t="s">
        <v>200</v>
      </c>
      <c r="IT30" s="28" t="s">
        <v>200</v>
      </c>
      <c r="IU30" s="28" t="s">
        <v>200</v>
      </c>
      <c r="IV30" s="28" t="s">
        <v>200</v>
      </c>
      <c r="IW30" s="28" t="s">
        <v>200</v>
      </c>
      <c r="IX30" s="28" t="s">
        <v>200</v>
      </c>
      <c r="IY30" s="28" t="s">
        <v>200</v>
      </c>
      <c r="IZ30" s="28" t="s">
        <v>200</v>
      </c>
      <c r="JA30" s="28" t="s">
        <v>200</v>
      </c>
      <c r="JB30" s="28" t="s">
        <v>200</v>
      </c>
      <c r="JC30" s="28" t="s">
        <v>200</v>
      </c>
      <c r="JD30" s="28"/>
      <c r="JE30" s="28"/>
      <c r="JF30" s="28" t="s">
        <v>200</v>
      </c>
      <c r="JG30" s="28" t="s">
        <v>200</v>
      </c>
      <c r="JH30" s="28" t="s">
        <v>200</v>
      </c>
      <c r="JI30" s="28" t="s">
        <v>200</v>
      </c>
      <c r="JJ30" s="34" t="s">
        <v>200</v>
      </c>
      <c r="JK30" s="34" t="s">
        <v>200</v>
      </c>
      <c r="JL30" s="34" t="s">
        <v>200</v>
      </c>
      <c r="JM30" s="34" t="s">
        <v>200</v>
      </c>
      <c r="JN30" s="34" t="s">
        <v>200</v>
      </c>
      <c r="JO30" s="34"/>
      <c r="JP30" s="34" t="s">
        <v>149</v>
      </c>
      <c r="JQ30" s="34"/>
      <c r="JR30" s="34" t="s">
        <v>128</v>
      </c>
      <c r="JS30" s="34" t="s">
        <v>149</v>
      </c>
      <c r="JT30" s="34"/>
      <c r="JU30" s="34"/>
      <c r="JV30" s="34"/>
      <c r="JW30" s="34"/>
      <c r="JX30" s="34"/>
      <c r="JY30" s="34"/>
      <c r="JZ30" s="34"/>
      <c r="KA30" s="34"/>
      <c r="KB30" s="34"/>
      <c r="KC30" s="34"/>
      <c r="KD30" s="34"/>
      <c r="KE30" s="34"/>
      <c r="KF30" s="34"/>
      <c r="KG30" s="34" t="s">
        <v>149</v>
      </c>
      <c r="KH30" s="34"/>
      <c r="KI30" s="34"/>
    </row>
    <row r="31" spans="1:295" ht="17.25" customHeight="1">
      <c r="A31" s="103"/>
      <c r="B31" s="24" t="s">
        <v>101</v>
      </c>
      <c r="C31" s="21" t="s">
        <v>55</v>
      </c>
      <c r="D31" s="28" t="s">
        <v>200</v>
      </c>
      <c r="E31" s="28" t="s">
        <v>200</v>
      </c>
      <c r="F31" s="28" t="s">
        <v>200</v>
      </c>
      <c r="G31" s="28" t="s">
        <v>200</v>
      </c>
      <c r="H31" s="28" t="s">
        <v>148</v>
      </c>
      <c r="I31" s="28" t="s">
        <v>200</v>
      </c>
      <c r="J31" s="28" t="s">
        <v>200</v>
      </c>
      <c r="K31" s="28" t="s">
        <v>128</v>
      </c>
      <c r="L31" s="28" t="s">
        <v>200</v>
      </c>
      <c r="M31" s="28" t="s">
        <v>110</v>
      </c>
      <c r="N31" s="28" t="s">
        <v>110</v>
      </c>
      <c r="O31" s="28" t="s">
        <v>200</v>
      </c>
      <c r="P31" s="28" t="s">
        <v>200</v>
      </c>
      <c r="Q31" s="28" t="s">
        <v>200</v>
      </c>
      <c r="R31" s="28" t="s">
        <v>200</v>
      </c>
      <c r="S31" s="28" t="s">
        <v>200</v>
      </c>
      <c r="T31" s="28" t="s">
        <v>200</v>
      </c>
      <c r="U31" s="28" t="s">
        <v>110</v>
      </c>
      <c r="V31" s="28" t="s">
        <v>110</v>
      </c>
      <c r="W31" s="28" t="s">
        <v>128</v>
      </c>
      <c r="X31" s="28" t="s">
        <v>200</v>
      </c>
      <c r="Y31" s="28" t="s">
        <v>200</v>
      </c>
      <c r="Z31" s="28" t="s">
        <v>200</v>
      </c>
      <c r="AA31" s="28" t="s">
        <v>200</v>
      </c>
      <c r="AB31" s="28" t="s">
        <v>200</v>
      </c>
      <c r="AC31" s="28" t="s">
        <v>200</v>
      </c>
      <c r="AD31" s="28" t="s">
        <v>200</v>
      </c>
      <c r="AE31" s="28" t="s">
        <v>200</v>
      </c>
      <c r="AF31" s="28" t="s">
        <v>200</v>
      </c>
      <c r="AG31" s="28" t="s">
        <v>110</v>
      </c>
      <c r="AH31" s="28" t="s">
        <v>149</v>
      </c>
      <c r="AI31" s="28" t="s">
        <v>148</v>
      </c>
      <c r="AJ31" s="28" t="s">
        <v>200</v>
      </c>
      <c r="AK31" s="28" t="s">
        <v>200</v>
      </c>
      <c r="AL31" s="28" t="s">
        <v>200</v>
      </c>
      <c r="AM31" s="28" t="s">
        <v>200</v>
      </c>
      <c r="AN31" s="28" t="s">
        <v>128</v>
      </c>
      <c r="AO31" s="28" t="s">
        <v>200</v>
      </c>
      <c r="AP31" s="28" t="s">
        <v>149</v>
      </c>
      <c r="AQ31" s="28">
        <v>217934197</v>
      </c>
      <c r="AR31" s="28" t="s">
        <v>128</v>
      </c>
      <c r="AS31" s="28" t="s">
        <v>200</v>
      </c>
      <c r="AT31" s="28" t="s">
        <v>200</v>
      </c>
      <c r="AU31" s="28" t="s">
        <v>110</v>
      </c>
      <c r="AV31" s="28" t="s">
        <v>200</v>
      </c>
      <c r="AW31" s="28" t="s">
        <v>200</v>
      </c>
      <c r="AX31" s="28" t="s">
        <v>200</v>
      </c>
      <c r="AY31" s="28" t="s">
        <v>128</v>
      </c>
      <c r="AZ31" s="28" t="s">
        <v>200</v>
      </c>
      <c r="BA31" s="28" t="s">
        <v>200</v>
      </c>
      <c r="BB31" s="28" t="s">
        <v>148</v>
      </c>
      <c r="BC31" s="28" t="s">
        <v>200</v>
      </c>
      <c r="BD31" s="28" t="s">
        <v>128</v>
      </c>
      <c r="BE31" s="28" t="s">
        <v>110</v>
      </c>
      <c r="BF31" s="28" t="s">
        <v>200</v>
      </c>
      <c r="BG31" s="28" t="s">
        <v>110</v>
      </c>
      <c r="BH31" s="28" t="s">
        <v>200</v>
      </c>
      <c r="BI31" s="28" t="s">
        <v>200</v>
      </c>
      <c r="BJ31" s="28" t="s">
        <v>200</v>
      </c>
      <c r="BK31" s="28" t="s">
        <v>200</v>
      </c>
      <c r="BL31" s="28" t="s">
        <v>200</v>
      </c>
      <c r="BM31" s="28" t="s">
        <v>200</v>
      </c>
      <c r="BN31" s="28" t="s">
        <v>200</v>
      </c>
      <c r="BO31" s="28" t="s">
        <v>149</v>
      </c>
      <c r="BP31" s="28" t="s">
        <v>110</v>
      </c>
      <c r="BQ31" s="28" t="s">
        <v>110</v>
      </c>
      <c r="BR31" s="28" t="s">
        <v>128</v>
      </c>
      <c r="BS31" s="28"/>
      <c r="BT31" s="28" t="s">
        <v>110</v>
      </c>
      <c r="BU31" s="28" t="s">
        <v>200</v>
      </c>
      <c r="BV31" s="28" t="s">
        <v>149</v>
      </c>
      <c r="BW31" s="28" t="s">
        <v>200</v>
      </c>
      <c r="BX31" s="28" t="s">
        <v>200</v>
      </c>
      <c r="BY31" s="28" t="s">
        <v>200</v>
      </c>
      <c r="BZ31" s="28" t="s">
        <v>200</v>
      </c>
      <c r="CA31" s="28" t="s">
        <v>200</v>
      </c>
      <c r="CB31" s="28" t="s">
        <v>200</v>
      </c>
      <c r="CC31" s="28" t="s">
        <v>200</v>
      </c>
      <c r="CD31" s="28" t="s">
        <v>200</v>
      </c>
      <c r="CE31" s="28" t="s">
        <v>200</v>
      </c>
      <c r="CF31" s="28" t="s">
        <v>110</v>
      </c>
      <c r="CG31" s="28" t="s">
        <v>149</v>
      </c>
      <c r="CH31" s="28" t="s">
        <v>200</v>
      </c>
      <c r="CI31" s="28" t="s">
        <v>200</v>
      </c>
      <c r="CJ31" s="28" t="s">
        <v>110</v>
      </c>
      <c r="CK31" s="28" t="s">
        <v>200</v>
      </c>
      <c r="CL31" s="28" t="s">
        <v>200</v>
      </c>
      <c r="CM31" s="28" t="s">
        <v>200</v>
      </c>
      <c r="CN31" s="28" t="s">
        <v>200</v>
      </c>
      <c r="CO31" s="28" t="s">
        <v>200</v>
      </c>
      <c r="CP31" s="28" t="s">
        <v>200</v>
      </c>
      <c r="CQ31" s="28" t="s">
        <v>149</v>
      </c>
      <c r="CR31" s="28" t="s">
        <v>110</v>
      </c>
      <c r="CS31" s="28" t="s">
        <v>200</v>
      </c>
      <c r="CT31" s="28" t="s">
        <v>110</v>
      </c>
      <c r="CU31" s="28" t="s">
        <v>200</v>
      </c>
      <c r="CV31" s="28" t="s">
        <v>200</v>
      </c>
      <c r="CW31" s="28" t="s">
        <v>200</v>
      </c>
      <c r="CX31" s="28" t="s">
        <v>200</v>
      </c>
      <c r="CY31" s="28" t="s">
        <v>200</v>
      </c>
      <c r="CZ31" s="28" t="s">
        <v>110</v>
      </c>
      <c r="DA31" s="28" t="s">
        <v>200</v>
      </c>
      <c r="DB31" s="28" t="s">
        <v>110</v>
      </c>
      <c r="DC31" s="28" t="s">
        <v>149</v>
      </c>
      <c r="DD31" s="28" t="s">
        <v>149</v>
      </c>
      <c r="DE31" s="28" t="s">
        <v>200</v>
      </c>
      <c r="DF31" s="28" t="s">
        <v>200</v>
      </c>
      <c r="DG31" s="28" t="s">
        <v>200</v>
      </c>
      <c r="DH31" s="28" t="s">
        <v>200</v>
      </c>
      <c r="DI31" s="28" t="s">
        <v>200</v>
      </c>
      <c r="DJ31" s="28" t="s">
        <v>200</v>
      </c>
      <c r="DK31" s="28" t="s">
        <v>200</v>
      </c>
      <c r="DL31" s="28" t="s">
        <v>200</v>
      </c>
      <c r="DM31" s="28">
        <v>867522660</v>
      </c>
      <c r="DN31" s="28" t="s">
        <v>200</v>
      </c>
      <c r="DO31" s="28" t="s">
        <v>200</v>
      </c>
      <c r="DP31" s="28" t="s">
        <v>200</v>
      </c>
      <c r="DQ31" s="28" t="s">
        <v>200</v>
      </c>
      <c r="DR31" s="28" t="s">
        <v>200</v>
      </c>
      <c r="DS31" s="28" t="s">
        <v>200</v>
      </c>
      <c r="DT31" s="28" t="s">
        <v>200</v>
      </c>
      <c r="DU31" s="28" t="s">
        <v>200</v>
      </c>
      <c r="DV31" s="28" t="s">
        <v>200</v>
      </c>
      <c r="DW31" s="28" t="s">
        <v>200</v>
      </c>
      <c r="DX31" s="28" t="s">
        <v>200</v>
      </c>
      <c r="DY31" s="28" t="s">
        <v>200</v>
      </c>
      <c r="DZ31" s="28" t="s">
        <v>200</v>
      </c>
      <c r="EA31" s="28" t="s">
        <v>200</v>
      </c>
      <c r="EB31" s="28" t="s">
        <v>200</v>
      </c>
      <c r="EC31" s="28" t="s">
        <v>200</v>
      </c>
      <c r="ED31" s="28" t="s">
        <v>200</v>
      </c>
      <c r="EE31" s="28" t="s">
        <v>200</v>
      </c>
      <c r="EF31" s="28" t="s">
        <v>200</v>
      </c>
      <c r="EG31" s="28" t="s">
        <v>200</v>
      </c>
      <c r="EH31" s="28" t="s">
        <v>149</v>
      </c>
      <c r="EI31" s="28" t="s">
        <v>200</v>
      </c>
      <c r="EJ31" s="28" t="s">
        <v>200</v>
      </c>
      <c r="EK31" s="28" t="s">
        <v>200</v>
      </c>
      <c r="EL31" s="28" t="s">
        <v>200</v>
      </c>
      <c r="EM31" s="28" t="s">
        <v>200</v>
      </c>
      <c r="EN31" s="28" t="s">
        <v>200</v>
      </c>
      <c r="EO31" s="28" t="s">
        <v>200</v>
      </c>
      <c r="EP31" s="28" t="s">
        <v>200</v>
      </c>
      <c r="EQ31" s="28" t="s">
        <v>200</v>
      </c>
      <c r="ER31" s="28" t="s">
        <v>200</v>
      </c>
      <c r="ES31" s="28" t="s">
        <v>200</v>
      </c>
      <c r="ET31" s="28" t="s">
        <v>200</v>
      </c>
      <c r="EU31" s="28" t="s">
        <v>200</v>
      </c>
      <c r="EV31" s="28" t="s">
        <v>200</v>
      </c>
      <c r="EW31" s="28" t="s">
        <v>200</v>
      </c>
      <c r="EX31" s="28" t="s">
        <v>200</v>
      </c>
      <c r="EY31" s="28" t="s">
        <v>200</v>
      </c>
      <c r="EZ31" s="28" t="s">
        <v>200</v>
      </c>
      <c r="FA31" s="28" t="s">
        <v>200</v>
      </c>
      <c r="FB31" s="28" t="s">
        <v>149</v>
      </c>
      <c r="FC31" s="28" t="s">
        <v>200</v>
      </c>
      <c r="FD31" s="28" t="s">
        <v>200</v>
      </c>
      <c r="FE31" s="28" t="s">
        <v>200</v>
      </c>
      <c r="FF31" s="28" t="s">
        <v>200</v>
      </c>
      <c r="FG31" s="28" t="s">
        <v>200</v>
      </c>
      <c r="FH31" s="28" t="s">
        <v>110</v>
      </c>
      <c r="FI31" s="28" t="s">
        <v>200</v>
      </c>
      <c r="FJ31" s="28" t="s">
        <v>110</v>
      </c>
      <c r="FK31" s="28" t="s">
        <v>200</v>
      </c>
      <c r="FL31" s="28" t="s">
        <v>200</v>
      </c>
      <c r="FM31" s="28" t="s">
        <v>149</v>
      </c>
      <c r="FN31" s="28" t="s">
        <v>200</v>
      </c>
      <c r="FO31" s="28" t="s">
        <v>200</v>
      </c>
      <c r="FP31" s="28" t="s">
        <v>128</v>
      </c>
      <c r="FQ31" s="28" t="s">
        <v>149</v>
      </c>
      <c r="FR31" s="28" t="s">
        <v>149</v>
      </c>
      <c r="FS31" s="28" t="s">
        <v>200</v>
      </c>
      <c r="FT31" s="28" t="s">
        <v>200</v>
      </c>
      <c r="FU31" s="28" t="s">
        <v>200</v>
      </c>
      <c r="FV31" s="28" t="s">
        <v>200</v>
      </c>
      <c r="FW31" s="28" t="s">
        <v>110</v>
      </c>
      <c r="FX31" s="28" t="s">
        <v>200</v>
      </c>
      <c r="FY31" s="28" t="s">
        <v>149</v>
      </c>
      <c r="FZ31" s="28" t="s">
        <v>110</v>
      </c>
      <c r="GA31" s="28" t="s">
        <v>128</v>
      </c>
      <c r="GB31" s="28"/>
      <c r="GC31" s="28" t="s">
        <v>149</v>
      </c>
      <c r="GD31" s="28" t="s">
        <v>200</v>
      </c>
      <c r="GE31" s="28" t="s">
        <v>110</v>
      </c>
      <c r="GF31" s="28" t="s">
        <v>128</v>
      </c>
      <c r="GG31" s="28" t="s">
        <v>200</v>
      </c>
      <c r="GH31" s="28" t="s">
        <v>200</v>
      </c>
      <c r="GI31" s="28" t="s">
        <v>128</v>
      </c>
      <c r="GJ31" s="28" t="s">
        <v>200</v>
      </c>
      <c r="GK31" s="28" t="s">
        <v>110</v>
      </c>
      <c r="GL31" s="28" t="s">
        <v>200</v>
      </c>
      <c r="GM31" s="28" t="s">
        <v>110</v>
      </c>
      <c r="GN31" s="28" t="s">
        <v>200</v>
      </c>
      <c r="GO31" s="28" t="s">
        <v>200</v>
      </c>
      <c r="GP31" s="28" t="s">
        <v>110</v>
      </c>
      <c r="GQ31" s="28" t="s">
        <v>200</v>
      </c>
      <c r="GR31" s="28" t="s">
        <v>200</v>
      </c>
      <c r="GS31" s="28" t="s">
        <v>200</v>
      </c>
      <c r="GT31" s="28" t="s">
        <v>200</v>
      </c>
      <c r="GU31" s="28" t="s">
        <v>149</v>
      </c>
      <c r="GV31" s="28" t="s">
        <v>200</v>
      </c>
      <c r="GW31" s="28" t="s">
        <v>200</v>
      </c>
      <c r="GX31" s="28" t="s">
        <v>200</v>
      </c>
      <c r="GY31" s="28" t="s">
        <v>200</v>
      </c>
      <c r="GZ31" s="28" t="s">
        <v>149</v>
      </c>
      <c r="HA31" s="28" t="s">
        <v>200</v>
      </c>
      <c r="HB31" s="28" t="s">
        <v>110</v>
      </c>
      <c r="HC31" s="28" t="s">
        <v>200</v>
      </c>
      <c r="HD31" s="28" t="s">
        <v>200</v>
      </c>
      <c r="HE31" s="28" t="s">
        <v>200</v>
      </c>
      <c r="HF31" s="28" t="s">
        <v>110</v>
      </c>
      <c r="HG31" s="28" t="s">
        <v>200</v>
      </c>
      <c r="HH31" s="28" t="s">
        <v>200</v>
      </c>
      <c r="HI31" s="28" t="s">
        <v>110</v>
      </c>
      <c r="HJ31" s="28" t="s">
        <v>200</v>
      </c>
      <c r="HK31" s="28" t="s">
        <v>110</v>
      </c>
      <c r="HL31" s="28" t="s">
        <v>200</v>
      </c>
      <c r="HM31" s="28" t="s">
        <v>200</v>
      </c>
      <c r="HN31" s="28" t="s">
        <v>200</v>
      </c>
      <c r="HO31" s="28" t="s">
        <v>200</v>
      </c>
      <c r="HP31" s="28" t="s">
        <v>200</v>
      </c>
      <c r="HQ31" s="28" t="s">
        <v>200</v>
      </c>
      <c r="HR31" s="28" t="s">
        <v>200</v>
      </c>
      <c r="HS31" s="28" t="s">
        <v>200</v>
      </c>
      <c r="HT31" s="28" t="s">
        <v>200</v>
      </c>
      <c r="HU31" s="28" t="s">
        <v>200</v>
      </c>
      <c r="HV31" s="28" t="s">
        <v>200</v>
      </c>
      <c r="HW31" s="28" t="s">
        <v>200</v>
      </c>
      <c r="HX31" s="28" t="s">
        <v>110</v>
      </c>
      <c r="HY31" s="28" t="s">
        <v>200</v>
      </c>
      <c r="HZ31" s="28" t="s">
        <v>110</v>
      </c>
      <c r="IA31" s="28" t="s">
        <v>200</v>
      </c>
      <c r="IB31" s="28" t="s">
        <v>200</v>
      </c>
      <c r="IC31" s="28" t="s">
        <v>200</v>
      </c>
      <c r="ID31" s="28" t="s">
        <v>200</v>
      </c>
      <c r="IE31" s="28" t="s">
        <v>200</v>
      </c>
      <c r="IF31" s="28" t="s">
        <v>110</v>
      </c>
      <c r="IG31" s="28" t="s">
        <v>200</v>
      </c>
      <c r="IH31" s="28" t="s">
        <v>200</v>
      </c>
      <c r="II31" s="28" t="s">
        <v>200</v>
      </c>
      <c r="IJ31" s="28" t="s">
        <v>200</v>
      </c>
      <c r="IK31" s="28" t="s">
        <v>200</v>
      </c>
      <c r="IL31" s="28" t="s">
        <v>200</v>
      </c>
      <c r="IM31" s="28" t="s">
        <v>200</v>
      </c>
      <c r="IN31" s="28" t="s">
        <v>200</v>
      </c>
      <c r="IO31" s="28" t="s">
        <v>200</v>
      </c>
      <c r="IP31" s="28" t="s">
        <v>200</v>
      </c>
      <c r="IQ31" s="28" t="s">
        <v>200</v>
      </c>
      <c r="IR31" s="28" t="s">
        <v>200</v>
      </c>
      <c r="IS31" s="28" t="s">
        <v>200</v>
      </c>
      <c r="IT31" s="28" t="s">
        <v>200</v>
      </c>
      <c r="IU31" s="28" t="s">
        <v>200</v>
      </c>
      <c r="IV31" s="28" t="s">
        <v>200</v>
      </c>
      <c r="IW31" s="28" t="s">
        <v>200</v>
      </c>
      <c r="IX31" s="28" t="s">
        <v>200</v>
      </c>
      <c r="IY31" s="28" t="s">
        <v>200</v>
      </c>
      <c r="IZ31" s="28" t="s">
        <v>200</v>
      </c>
      <c r="JA31" s="28" t="s">
        <v>200</v>
      </c>
      <c r="JB31" s="28" t="s">
        <v>200</v>
      </c>
      <c r="JC31" s="28" t="s">
        <v>200</v>
      </c>
      <c r="JD31" s="28"/>
      <c r="JE31" s="28"/>
      <c r="JF31" s="28" t="s">
        <v>200</v>
      </c>
      <c r="JG31" s="28" t="s">
        <v>200</v>
      </c>
      <c r="JH31" s="28" t="s">
        <v>200</v>
      </c>
      <c r="JI31" s="28" t="s">
        <v>200</v>
      </c>
      <c r="JJ31" s="34" t="s">
        <v>200</v>
      </c>
      <c r="JK31" s="34" t="s">
        <v>200</v>
      </c>
      <c r="JL31" s="34" t="s">
        <v>200</v>
      </c>
      <c r="JM31" s="34" t="s">
        <v>200</v>
      </c>
      <c r="JN31" s="34" t="s">
        <v>200</v>
      </c>
      <c r="JO31" s="34" t="s">
        <v>200</v>
      </c>
      <c r="JP31" s="34" t="s">
        <v>149</v>
      </c>
      <c r="JQ31" s="34"/>
      <c r="JR31" s="34" t="s">
        <v>128</v>
      </c>
      <c r="JS31" s="34" t="s">
        <v>149</v>
      </c>
      <c r="JT31" s="34" t="s">
        <v>200</v>
      </c>
      <c r="JU31" s="34" t="s">
        <v>200</v>
      </c>
      <c r="JV31" s="34" t="s">
        <v>200</v>
      </c>
      <c r="JW31" s="34" t="s">
        <v>200</v>
      </c>
      <c r="JX31" s="34" t="s">
        <v>200</v>
      </c>
      <c r="JY31" s="34" t="s">
        <v>200</v>
      </c>
      <c r="JZ31" s="34" t="s">
        <v>200</v>
      </c>
      <c r="KA31" s="34"/>
      <c r="KB31" s="34" t="s">
        <v>200</v>
      </c>
      <c r="KC31" s="34" t="s">
        <v>200</v>
      </c>
      <c r="KD31" s="34" t="s">
        <v>200</v>
      </c>
      <c r="KE31" s="34" t="s">
        <v>200</v>
      </c>
      <c r="KF31" s="34" t="s">
        <v>200</v>
      </c>
      <c r="KG31" s="34" t="s">
        <v>149</v>
      </c>
      <c r="KH31" s="34" t="s">
        <v>200</v>
      </c>
      <c r="KI31" s="34" t="s">
        <v>200</v>
      </c>
    </row>
    <row r="32" spans="1:295" ht="17.25" customHeight="1">
      <c r="A32" s="103"/>
      <c r="B32" s="24" t="s">
        <v>102</v>
      </c>
      <c r="C32" s="21" t="s">
        <v>56</v>
      </c>
      <c r="D32" s="28" t="s">
        <v>200</v>
      </c>
      <c r="E32" s="28" t="s">
        <v>200</v>
      </c>
      <c r="F32" s="28" t="s">
        <v>200</v>
      </c>
      <c r="G32" s="28" t="s">
        <v>200</v>
      </c>
      <c r="H32" s="28" t="s">
        <v>148</v>
      </c>
      <c r="I32" s="28" t="s">
        <v>200</v>
      </c>
      <c r="J32" s="28" t="s">
        <v>200</v>
      </c>
      <c r="K32" s="28" t="s">
        <v>128</v>
      </c>
      <c r="L32" s="28" t="s">
        <v>200</v>
      </c>
      <c r="M32" s="28" t="s">
        <v>110</v>
      </c>
      <c r="N32" s="28" t="s">
        <v>110</v>
      </c>
      <c r="O32" s="28" t="s">
        <v>200</v>
      </c>
      <c r="P32" s="28" t="s">
        <v>200</v>
      </c>
      <c r="Q32" s="28" t="s">
        <v>200</v>
      </c>
      <c r="R32" s="28" t="s">
        <v>200</v>
      </c>
      <c r="S32" s="28" t="s">
        <v>200</v>
      </c>
      <c r="T32" s="28" t="s">
        <v>200</v>
      </c>
      <c r="U32" s="28" t="s">
        <v>110</v>
      </c>
      <c r="V32" s="28" t="s">
        <v>110</v>
      </c>
      <c r="W32" s="28" t="s">
        <v>128</v>
      </c>
      <c r="X32" s="28" t="s">
        <v>200</v>
      </c>
      <c r="Y32" s="28" t="s">
        <v>200</v>
      </c>
      <c r="Z32" s="28" t="s">
        <v>200</v>
      </c>
      <c r="AA32" s="28" t="s">
        <v>200</v>
      </c>
      <c r="AB32" s="28" t="s">
        <v>200</v>
      </c>
      <c r="AC32" s="28" t="s">
        <v>200</v>
      </c>
      <c r="AD32" s="28" t="s">
        <v>200</v>
      </c>
      <c r="AE32" s="28" t="s">
        <v>200</v>
      </c>
      <c r="AF32" s="28" t="s">
        <v>200</v>
      </c>
      <c r="AG32" s="28" t="s">
        <v>110</v>
      </c>
      <c r="AH32" s="28" t="s">
        <v>149</v>
      </c>
      <c r="AI32" s="28" t="s">
        <v>148</v>
      </c>
      <c r="AJ32" s="28" t="s">
        <v>200</v>
      </c>
      <c r="AK32" s="28" t="s">
        <v>200</v>
      </c>
      <c r="AL32" s="28" t="s">
        <v>200</v>
      </c>
      <c r="AM32" s="28" t="s">
        <v>200</v>
      </c>
      <c r="AN32" s="28" t="s">
        <v>128</v>
      </c>
      <c r="AO32" s="28" t="s">
        <v>200</v>
      </c>
      <c r="AP32" s="28" t="s">
        <v>149</v>
      </c>
      <c r="AQ32" s="28" t="s">
        <v>200</v>
      </c>
      <c r="AR32" s="28" t="s">
        <v>128</v>
      </c>
      <c r="AS32" s="28" t="s">
        <v>200</v>
      </c>
      <c r="AT32" s="28" t="s">
        <v>200</v>
      </c>
      <c r="AU32" s="28" t="s">
        <v>110</v>
      </c>
      <c r="AV32" s="28" t="s">
        <v>200</v>
      </c>
      <c r="AW32" s="28">
        <v>135472302</v>
      </c>
      <c r="AX32" s="28" t="s">
        <v>200</v>
      </c>
      <c r="AY32" s="28" t="s">
        <v>128</v>
      </c>
      <c r="AZ32" s="28" t="s">
        <v>200</v>
      </c>
      <c r="BA32" s="28" t="s">
        <v>200</v>
      </c>
      <c r="BB32" s="28" t="s">
        <v>148</v>
      </c>
      <c r="BC32" s="28" t="s">
        <v>200</v>
      </c>
      <c r="BD32" s="28" t="s">
        <v>128</v>
      </c>
      <c r="BE32" s="28" t="s">
        <v>110</v>
      </c>
      <c r="BF32" s="28" t="s">
        <v>200</v>
      </c>
      <c r="BG32" s="28" t="s">
        <v>110</v>
      </c>
      <c r="BH32" s="28" t="s">
        <v>200</v>
      </c>
      <c r="BI32" s="28" t="s">
        <v>200</v>
      </c>
      <c r="BJ32" s="28" t="s">
        <v>200</v>
      </c>
      <c r="BK32" s="28" t="s">
        <v>200</v>
      </c>
      <c r="BL32" s="28" t="s">
        <v>200</v>
      </c>
      <c r="BM32" s="28" t="s">
        <v>200</v>
      </c>
      <c r="BN32" s="28" t="s">
        <v>200</v>
      </c>
      <c r="BO32" s="28" t="s">
        <v>149</v>
      </c>
      <c r="BP32" s="28" t="s">
        <v>110</v>
      </c>
      <c r="BQ32" s="28" t="s">
        <v>110</v>
      </c>
      <c r="BR32" s="28" t="s">
        <v>128</v>
      </c>
      <c r="BS32" s="28"/>
      <c r="BT32" s="28" t="s">
        <v>110</v>
      </c>
      <c r="BU32" s="28" t="s">
        <v>200</v>
      </c>
      <c r="BV32" s="28" t="s">
        <v>149</v>
      </c>
      <c r="BW32" s="28" t="s">
        <v>200</v>
      </c>
      <c r="BX32" s="28" t="s">
        <v>200</v>
      </c>
      <c r="BY32" s="28" t="s">
        <v>200</v>
      </c>
      <c r="BZ32" s="28" t="s">
        <v>200</v>
      </c>
      <c r="CA32" s="28" t="s">
        <v>200</v>
      </c>
      <c r="CB32" s="28" t="s">
        <v>200</v>
      </c>
      <c r="CC32" s="28" t="s">
        <v>200</v>
      </c>
      <c r="CD32" s="28" t="s">
        <v>200</v>
      </c>
      <c r="CE32" s="28" t="s">
        <v>200</v>
      </c>
      <c r="CF32" s="28" t="s">
        <v>110</v>
      </c>
      <c r="CG32" s="28" t="s">
        <v>149</v>
      </c>
      <c r="CH32" s="28" t="s">
        <v>200</v>
      </c>
      <c r="CI32" s="28" t="s">
        <v>200</v>
      </c>
      <c r="CJ32" s="28" t="s">
        <v>110</v>
      </c>
      <c r="CK32" s="28" t="s">
        <v>200</v>
      </c>
      <c r="CL32" s="28" t="s">
        <v>200</v>
      </c>
      <c r="CM32" s="28" t="s">
        <v>200</v>
      </c>
      <c r="CN32" s="28" t="s">
        <v>200</v>
      </c>
      <c r="CO32" s="28" t="s">
        <v>200</v>
      </c>
      <c r="CP32" s="28" t="s">
        <v>200</v>
      </c>
      <c r="CQ32" s="28" t="s">
        <v>149</v>
      </c>
      <c r="CR32" s="28" t="s">
        <v>110</v>
      </c>
      <c r="CS32" s="28" t="s">
        <v>200</v>
      </c>
      <c r="CT32" s="28" t="s">
        <v>110</v>
      </c>
      <c r="CU32" s="28" t="s">
        <v>200</v>
      </c>
      <c r="CV32" s="28" t="s">
        <v>200</v>
      </c>
      <c r="CW32" s="28" t="s">
        <v>200</v>
      </c>
      <c r="CX32" s="28" t="s">
        <v>200</v>
      </c>
      <c r="CY32" s="28" t="s">
        <v>200</v>
      </c>
      <c r="CZ32" s="28" t="s">
        <v>110</v>
      </c>
      <c r="DA32" s="28" t="s">
        <v>200</v>
      </c>
      <c r="DB32" s="28" t="s">
        <v>110</v>
      </c>
      <c r="DC32" s="28" t="s">
        <v>149</v>
      </c>
      <c r="DD32" s="28" t="s">
        <v>149</v>
      </c>
      <c r="DE32" s="28" t="s">
        <v>200</v>
      </c>
      <c r="DF32" s="28" t="s">
        <v>200</v>
      </c>
      <c r="DG32" s="28" t="s">
        <v>200</v>
      </c>
      <c r="DH32" s="28" t="s">
        <v>200</v>
      </c>
      <c r="DI32" s="28" t="s">
        <v>200</v>
      </c>
      <c r="DJ32" s="28" t="s">
        <v>200</v>
      </c>
      <c r="DK32" s="28">
        <v>980000</v>
      </c>
      <c r="DL32" s="28" t="s">
        <v>200</v>
      </c>
      <c r="DM32" s="28" t="s">
        <v>200</v>
      </c>
      <c r="DN32" s="28" t="s">
        <v>200</v>
      </c>
      <c r="DO32" s="28" t="s">
        <v>200</v>
      </c>
      <c r="DP32" s="28" t="s">
        <v>200</v>
      </c>
      <c r="DQ32" s="28" t="s">
        <v>200</v>
      </c>
      <c r="DR32" s="28" t="s">
        <v>200</v>
      </c>
      <c r="DS32" s="28" t="s">
        <v>200</v>
      </c>
      <c r="DT32" s="28" t="s">
        <v>200</v>
      </c>
      <c r="DU32" s="28" t="s">
        <v>200</v>
      </c>
      <c r="DV32" s="28" t="s">
        <v>200</v>
      </c>
      <c r="DW32" s="28" t="s">
        <v>200</v>
      </c>
      <c r="DX32" s="28" t="s">
        <v>200</v>
      </c>
      <c r="DY32" s="28" t="s">
        <v>200</v>
      </c>
      <c r="DZ32" s="28" t="s">
        <v>200</v>
      </c>
      <c r="EA32" s="28" t="s">
        <v>200</v>
      </c>
      <c r="EB32" s="28" t="s">
        <v>200</v>
      </c>
      <c r="EC32" s="28" t="s">
        <v>200</v>
      </c>
      <c r="ED32" s="28" t="s">
        <v>200</v>
      </c>
      <c r="EE32" s="28" t="s">
        <v>200</v>
      </c>
      <c r="EF32" s="28" t="s">
        <v>200</v>
      </c>
      <c r="EG32" s="28" t="s">
        <v>200</v>
      </c>
      <c r="EH32" s="28" t="s">
        <v>149</v>
      </c>
      <c r="EI32" s="28" t="s">
        <v>200</v>
      </c>
      <c r="EJ32" s="28" t="s">
        <v>200</v>
      </c>
      <c r="EK32" s="28" t="s">
        <v>200</v>
      </c>
      <c r="EL32" s="28" t="s">
        <v>200</v>
      </c>
      <c r="EM32" s="28" t="s">
        <v>200</v>
      </c>
      <c r="EN32" s="28" t="s">
        <v>200</v>
      </c>
      <c r="EO32" s="28" t="s">
        <v>200</v>
      </c>
      <c r="EP32" s="28" t="s">
        <v>200</v>
      </c>
      <c r="EQ32" s="28" t="s">
        <v>200</v>
      </c>
      <c r="ER32" s="28" t="s">
        <v>200</v>
      </c>
      <c r="ES32" s="28" t="s">
        <v>200</v>
      </c>
      <c r="ET32" s="28" t="s">
        <v>200</v>
      </c>
      <c r="EU32" s="28" t="s">
        <v>200</v>
      </c>
      <c r="EV32" s="28" t="s">
        <v>200</v>
      </c>
      <c r="EW32" s="28" t="s">
        <v>200</v>
      </c>
      <c r="EX32" s="28" t="s">
        <v>200</v>
      </c>
      <c r="EY32" s="28" t="s">
        <v>200</v>
      </c>
      <c r="EZ32" s="28" t="s">
        <v>200</v>
      </c>
      <c r="FA32" s="28" t="s">
        <v>200</v>
      </c>
      <c r="FB32" s="28" t="s">
        <v>149</v>
      </c>
      <c r="FC32" s="28" t="s">
        <v>200</v>
      </c>
      <c r="FD32" s="28" t="s">
        <v>200</v>
      </c>
      <c r="FE32" s="28" t="s">
        <v>200</v>
      </c>
      <c r="FF32" s="28">
        <v>317372</v>
      </c>
      <c r="FG32" s="28" t="s">
        <v>200</v>
      </c>
      <c r="FH32" s="28" t="s">
        <v>110</v>
      </c>
      <c r="FI32" s="28" t="s">
        <v>200</v>
      </c>
      <c r="FJ32" s="28" t="s">
        <v>110</v>
      </c>
      <c r="FK32" s="28" t="s">
        <v>200</v>
      </c>
      <c r="FL32" s="28" t="s">
        <v>200</v>
      </c>
      <c r="FM32" s="28" t="s">
        <v>149</v>
      </c>
      <c r="FN32" s="28" t="s">
        <v>200</v>
      </c>
      <c r="FO32" s="28" t="s">
        <v>200</v>
      </c>
      <c r="FP32" s="28" t="s">
        <v>128</v>
      </c>
      <c r="FQ32" s="28" t="s">
        <v>149</v>
      </c>
      <c r="FR32" s="28" t="s">
        <v>149</v>
      </c>
      <c r="FS32" s="28" t="s">
        <v>200</v>
      </c>
      <c r="FT32" s="28" t="s">
        <v>200</v>
      </c>
      <c r="FU32" s="28" t="s">
        <v>200</v>
      </c>
      <c r="FV32" s="28" t="s">
        <v>200</v>
      </c>
      <c r="FW32" s="28" t="s">
        <v>110</v>
      </c>
      <c r="FX32" s="28" t="s">
        <v>200</v>
      </c>
      <c r="FY32" s="28" t="s">
        <v>149</v>
      </c>
      <c r="FZ32" s="28" t="s">
        <v>110</v>
      </c>
      <c r="GA32" s="28" t="s">
        <v>128</v>
      </c>
      <c r="GB32" s="28"/>
      <c r="GC32" s="28" t="s">
        <v>149</v>
      </c>
      <c r="GD32" s="28" t="s">
        <v>200</v>
      </c>
      <c r="GE32" s="28" t="s">
        <v>110</v>
      </c>
      <c r="GF32" s="28" t="s">
        <v>128</v>
      </c>
      <c r="GG32" s="28" t="s">
        <v>200</v>
      </c>
      <c r="GH32" s="28" t="s">
        <v>200</v>
      </c>
      <c r="GI32" s="28" t="s">
        <v>128</v>
      </c>
      <c r="GJ32" s="28" t="s">
        <v>200</v>
      </c>
      <c r="GK32" s="28" t="s">
        <v>110</v>
      </c>
      <c r="GL32" s="28" t="s">
        <v>200</v>
      </c>
      <c r="GM32" s="28" t="s">
        <v>110</v>
      </c>
      <c r="GN32" s="28" t="s">
        <v>200</v>
      </c>
      <c r="GO32" s="28" t="s">
        <v>200</v>
      </c>
      <c r="GP32" s="28" t="s">
        <v>110</v>
      </c>
      <c r="GQ32" s="28" t="s">
        <v>200</v>
      </c>
      <c r="GR32" s="28" t="s">
        <v>200</v>
      </c>
      <c r="GS32" s="28" t="s">
        <v>200</v>
      </c>
      <c r="GT32" s="28" t="s">
        <v>200</v>
      </c>
      <c r="GU32" s="28" t="s">
        <v>149</v>
      </c>
      <c r="GV32" s="28" t="s">
        <v>200</v>
      </c>
      <c r="GW32" s="28" t="s">
        <v>200</v>
      </c>
      <c r="GX32" s="28" t="s">
        <v>200</v>
      </c>
      <c r="GY32" s="28" t="s">
        <v>200</v>
      </c>
      <c r="GZ32" s="28" t="s">
        <v>149</v>
      </c>
      <c r="HA32" s="28" t="s">
        <v>200</v>
      </c>
      <c r="HB32" s="28" t="s">
        <v>110</v>
      </c>
      <c r="HC32" s="28" t="s">
        <v>200</v>
      </c>
      <c r="HD32" s="28" t="s">
        <v>200</v>
      </c>
      <c r="HE32" s="28" t="s">
        <v>200</v>
      </c>
      <c r="HF32" s="28" t="s">
        <v>110</v>
      </c>
      <c r="HG32" s="28" t="s">
        <v>200</v>
      </c>
      <c r="HH32" s="28" t="s">
        <v>200</v>
      </c>
      <c r="HI32" s="28" t="s">
        <v>110</v>
      </c>
      <c r="HJ32" s="28" t="s">
        <v>200</v>
      </c>
      <c r="HK32" s="28" t="s">
        <v>110</v>
      </c>
      <c r="HL32" s="28" t="s">
        <v>200</v>
      </c>
      <c r="HM32" s="28" t="s">
        <v>200</v>
      </c>
      <c r="HN32" s="28" t="s">
        <v>200</v>
      </c>
      <c r="HO32" s="28" t="s">
        <v>200</v>
      </c>
      <c r="HP32" s="28" t="s">
        <v>200</v>
      </c>
      <c r="HQ32" s="28" t="s">
        <v>200</v>
      </c>
      <c r="HR32" s="28" t="s">
        <v>200</v>
      </c>
      <c r="HS32" s="28" t="s">
        <v>200</v>
      </c>
      <c r="HT32" s="28" t="s">
        <v>200</v>
      </c>
      <c r="HU32" s="28" t="s">
        <v>200</v>
      </c>
      <c r="HV32" s="28" t="s">
        <v>200</v>
      </c>
      <c r="HW32" s="28" t="s">
        <v>200</v>
      </c>
      <c r="HX32" s="28" t="s">
        <v>110</v>
      </c>
      <c r="HY32" s="28" t="s">
        <v>200</v>
      </c>
      <c r="HZ32" s="28" t="s">
        <v>110</v>
      </c>
      <c r="IA32" s="28" t="s">
        <v>200</v>
      </c>
      <c r="IB32" s="28" t="s">
        <v>200</v>
      </c>
      <c r="IC32" s="28" t="s">
        <v>200</v>
      </c>
      <c r="ID32" s="28" t="s">
        <v>200</v>
      </c>
      <c r="IE32" s="28" t="s">
        <v>200</v>
      </c>
      <c r="IF32" s="28" t="s">
        <v>110</v>
      </c>
      <c r="IG32" s="28" t="s">
        <v>200</v>
      </c>
      <c r="IH32" s="28" t="s">
        <v>200</v>
      </c>
      <c r="II32" s="28" t="s">
        <v>200</v>
      </c>
      <c r="IJ32" s="28" t="s">
        <v>200</v>
      </c>
      <c r="IK32" s="28" t="s">
        <v>200</v>
      </c>
      <c r="IL32" s="28" t="s">
        <v>200</v>
      </c>
      <c r="IM32" s="28" t="s">
        <v>200</v>
      </c>
      <c r="IN32" s="28" t="s">
        <v>200</v>
      </c>
      <c r="IO32" s="28" t="s">
        <v>200</v>
      </c>
      <c r="IP32" s="28" t="s">
        <v>200</v>
      </c>
      <c r="IQ32" s="28" t="s">
        <v>200</v>
      </c>
      <c r="IR32" s="28" t="s">
        <v>200</v>
      </c>
      <c r="IS32" s="28" t="s">
        <v>200</v>
      </c>
      <c r="IT32" s="28" t="s">
        <v>200</v>
      </c>
      <c r="IU32" s="28" t="s">
        <v>200</v>
      </c>
      <c r="IV32" s="28" t="s">
        <v>200</v>
      </c>
      <c r="IW32" s="28" t="s">
        <v>200</v>
      </c>
      <c r="IX32" s="28" t="s">
        <v>200</v>
      </c>
      <c r="IY32" s="28" t="s">
        <v>200</v>
      </c>
      <c r="IZ32" s="28" t="s">
        <v>200</v>
      </c>
      <c r="JA32" s="28" t="s">
        <v>200</v>
      </c>
      <c r="JB32" s="28" t="s">
        <v>200</v>
      </c>
      <c r="JC32" s="28" t="s">
        <v>200</v>
      </c>
      <c r="JD32" s="28"/>
      <c r="JE32" s="28"/>
      <c r="JF32" s="28" t="s">
        <v>200</v>
      </c>
      <c r="JG32" s="28" t="s">
        <v>200</v>
      </c>
      <c r="JH32" s="28" t="s">
        <v>200</v>
      </c>
      <c r="JI32" s="28" t="s">
        <v>200</v>
      </c>
      <c r="JJ32" s="34" t="s">
        <v>200</v>
      </c>
      <c r="JK32" s="34" t="s">
        <v>200</v>
      </c>
      <c r="JL32" s="34" t="s">
        <v>200</v>
      </c>
      <c r="JM32" s="34" t="s">
        <v>200</v>
      </c>
      <c r="JN32" s="34" t="s">
        <v>200</v>
      </c>
      <c r="JO32" s="34" t="s">
        <v>200</v>
      </c>
      <c r="JP32" s="34" t="s">
        <v>149</v>
      </c>
      <c r="JQ32" s="34"/>
      <c r="JR32" s="34" t="s">
        <v>128</v>
      </c>
      <c r="JS32" s="34" t="s">
        <v>149</v>
      </c>
      <c r="JT32" s="34" t="s">
        <v>200</v>
      </c>
      <c r="JU32" s="34" t="s">
        <v>200</v>
      </c>
      <c r="JV32" s="34" t="s">
        <v>200</v>
      </c>
      <c r="JW32" s="34" t="s">
        <v>200</v>
      </c>
      <c r="JX32" s="34" t="s">
        <v>200</v>
      </c>
      <c r="JY32" s="34" t="s">
        <v>200</v>
      </c>
      <c r="JZ32" s="34" t="s">
        <v>200</v>
      </c>
      <c r="KA32" s="34"/>
      <c r="KB32" s="34" t="s">
        <v>200</v>
      </c>
      <c r="KC32" s="34" t="s">
        <v>200</v>
      </c>
      <c r="KD32" s="34" t="s">
        <v>200</v>
      </c>
      <c r="KE32" s="34" t="s">
        <v>200</v>
      </c>
      <c r="KF32" s="34" t="s">
        <v>200</v>
      </c>
      <c r="KG32" s="34" t="s">
        <v>149</v>
      </c>
      <c r="KH32" s="34" t="s">
        <v>200</v>
      </c>
      <c r="KI32" s="34" t="s">
        <v>200</v>
      </c>
    </row>
    <row r="33" spans="1:295" ht="17.25" customHeight="1">
      <c r="A33" s="103"/>
      <c r="B33" s="24" t="s">
        <v>103</v>
      </c>
      <c r="C33" s="21" t="s">
        <v>57</v>
      </c>
      <c r="D33" s="28" t="s">
        <v>200</v>
      </c>
      <c r="E33" s="28" t="s">
        <v>200</v>
      </c>
      <c r="F33" s="28" t="s">
        <v>200</v>
      </c>
      <c r="G33" s="28" t="s">
        <v>200</v>
      </c>
      <c r="H33" s="28" t="s">
        <v>148</v>
      </c>
      <c r="I33" s="28" t="s">
        <v>200</v>
      </c>
      <c r="J33" s="28" t="s">
        <v>200</v>
      </c>
      <c r="K33" s="28" t="s">
        <v>128</v>
      </c>
      <c r="L33" s="28" t="s">
        <v>200</v>
      </c>
      <c r="M33" s="28" t="s">
        <v>110</v>
      </c>
      <c r="N33" s="28" t="s">
        <v>110</v>
      </c>
      <c r="O33" s="28" t="s">
        <v>200</v>
      </c>
      <c r="P33" s="28" t="s">
        <v>200</v>
      </c>
      <c r="Q33" s="28" t="s">
        <v>200</v>
      </c>
      <c r="R33" s="28" t="s">
        <v>200</v>
      </c>
      <c r="S33" s="28"/>
      <c r="T33" s="28" t="s">
        <v>200</v>
      </c>
      <c r="U33" s="28" t="s">
        <v>110</v>
      </c>
      <c r="V33" s="28" t="s">
        <v>110</v>
      </c>
      <c r="W33" s="28" t="s">
        <v>128</v>
      </c>
      <c r="X33" s="28" t="s">
        <v>200</v>
      </c>
      <c r="Y33" s="28" t="s">
        <v>200</v>
      </c>
      <c r="Z33" s="28" t="s">
        <v>200</v>
      </c>
      <c r="AA33" s="28" t="s">
        <v>200</v>
      </c>
      <c r="AB33" s="28" t="s">
        <v>200</v>
      </c>
      <c r="AC33" s="28" t="s">
        <v>200</v>
      </c>
      <c r="AD33" s="28" t="s">
        <v>200</v>
      </c>
      <c r="AE33" s="28" t="s">
        <v>200</v>
      </c>
      <c r="AF33" s="28" t="s">
        <v>200</v>
      </c>
      <c r="AG33" s="28" t="s">
        <v>110</v>
      </c>
      <c r="AH33" s="28" t="s">
        <v>149</v>
      </c>
      <c r="AI33" s="28" t="s">
        <v>148</v>
      </c>
      <c r="AJ33" s="28" t="s">
        <v>200</v>
      </c>
      <c r="AK33" s="28" t="s">
        <v>200</v>
      </c>
      <c r="AL33" s="28" t="s">
        <v>200</v>
      </c>
      <c r="AM33" s="28" t="s">
        <v>200</v>
      </c>
      <c r="AN33" s="28" t="s">
        <v>128</v>
      </c>
      <c r="AO33" s="28" t="s">
        <v>200</v>
      </c>
      <c r="AP33" s="28" t="s">
        <v>149</v>
      </c>
      <c r="AQ33" s="28" t="s">
        <v>200</v>
      </c>
      <c r="AR33" s="28" t="s">
        <v>128</v>
      </c>
      <c r="AS33" s="28" t="s">
        <v>200</v>
      </c>
      <c r="AT33" s="28" t="s">
        <v>200</v>
      </c>
      <c r="AU33" s="28" t="s">
        <v>110</v>
      </c>
      <c r="AV33" s="28" t="s">
        <v>200</v>
      </c>
      <c r="AW33" s="28" t="s">
        <v>200</v>
      </c>
      <c r="AX33" s="28" t="s">
        <v>200</v>
      </c>
      <c r="AY33" s="28" t="s">
        <v>128</v>
      </c>
      <c r="AZ33" s="28" t="s">
        <v>200</v>
      </c>
      <c r="BA33" s="28" t="s">
        <v>200</v>
      </c>
      <c r="BB33" s="28" t="s">
        <v>148</v>
      </c>
      <c r="BC33" s="28" t="s">
        <v>200</v>
      </c>
      <c r="BD33" s="28" t="s">
        <v>128</v>
      </c>
      <c r="BE33" s="28" t="s">
        <v>110</v>
      </c>
      <c r="BF33" s="28" t="s">
        <v>200</v>
      </c>
      <c r="BG33" s="28" t="s">
        <v>110</v>
      </c>
      <c r="BH33" s="28" t="s">
        <v>200</v>
      </c>
      <c r="BI33" s="28" t="s">
        <v>200</v>
      </c>
      <c r="BJ33" s="28" t="s">
        <v>200</v>
      </c>
      <c r="BK33" s="28" t="s">
        <v>200</v>
      </c>
      <c r="BL33" s="28" t="s">
        <v>200</v>
      </c>
      <c r="BM33" s="28" t="s">
        <v>200</v>
      </c>
      <c r="BN33" s="28" t="s">
        <v>200</v>
      </c>
      <c r="BO33" s="28" t="s">
        <v>149</v>
      </c>
      <c r="BP33" s="28" t="s">
        <v>110</v>
      </c>
      <c r="BQ33" s="28" t="s">
        <v>110</v>
      </c>
      <c r="BR33" s="28" t="s">
        <v>128</v>
      </c>
      <c r="BS33" s="28"/>
      <c r="BT33" s="28" t="s">
        <v>110</v>
      </c>
      <c r="BU33" s="28" t="s">
        <v>200</v>
      </c>
      <c r="BV33" s="28" t="s">
        <v>149</v>
      </c>
      <c r="BW33" s="28" t="s">
        <v>200</v>
      </c>
      <c r="BX33" s="28" t="s">
        <v>200</v>
      </c>
      <c r="BY33" s="28" t="s">
        <v>200</v>
      </c>
      <c r="BZ33" s="28" t="s">
        <v>200</v>
      </c>
      <c r="CA33" s="28" t="s">
        <v>200</v>
      </c>
      <c r="CB33" s="28" t="s">
        <v>200</v>
      </c>
      <c r="CC33" s="28" t="s">
        <v>200</v>
      </c>
      <c r="CD33" s="28" t="s">
        <v>200</v>
      </c>
      <c r="CE33" s="28" t="s">
        <v>200</v>
      </c>
      <c r="CF33" s="28" t="s">
        <v>110</v>
      </c>
      <c r="CG33" s="28" t="s">
        <v>149</v>
      </c>
      <c r="CH33" s="28" t="s">
        <v>200</v>
      </c>
      <c r="CI33" s="28" t="s">
        <v>200</v>
      </c>
      <c r="CJ33" s="28" t="s">
        <v>110</v>
      </c>
      <c r="CK33" s="28" t="s">
        <v>200</v>
      </c>
      <c r="CL33" s="28" t="s">
        <v>200</v>
      </c>
      <c r="CM33" s="28" t="s">
        <v>200</v>
      </c>
      <c r="CN33" s="28" t="s">
        <v>200</v>
      </c>
      <c r="CO33" s="28" t="s">
        <v>200</v>
      </c>
      <c r="CP33" s="28" t="s">
        <v>200</v>
      </c>
      <c r="CQ33" s="28" t="s">
        <v>149</v>
      </c>
      <c r="CR33" s="28" t="s">
        <v>110</v>
      </c>
      <c r="CS33" s="28" t="s">
        <v>200</v>
      </c>
      <c r="CT33" s="28" t="s">
        <v>110</v>
      </c>
      <c r="CU33" s="28" t="s">
        <v>200</v>
      </c>
      <c r="CV33" s="28" t="s">
        <v>200</v>
      </c>
      <c r="CW33" s="28" t="s">
        <v>200</v>
      </c>
      <c r="CX33" s="28" t="s">
        <v>200</v>
      </c>
      <c r="CY33" s="28" t="s">
        <v>200</v>
      </c>
      <c r="CZ33" s="28" t="s">
        <v>110</v>
      </c>
      <c r="DA33" s="28" t="s">
        <v>200</v>
      </c>
      <c r="DB33" s="28" t="s">
        <v>110</v>
      </c>
      <c r="DC33" s="28" t="s">
        <v>149</v>
      </c>
      <c r="DD33" s="28" t="s">
        <v>149</v>
      </c>
      <c r="DE33" s="28" t="s">
        <v>200</v>
      </c>
      <c r="DF33" s="28" t="s">
        <v>200</v>
      </c>
      <c r="DG33" s="28" t="s">
        <v>200</v>
      </c>
      <c r="DH33" s="28" t="s">
        <v>200</v>
      </c>
      <c r="DI33" s="28" t="s">
        <v>200</v>
      </c>
      <c r="DJ33" s="28" t="s">
        <v>200</v>
      </c>
      <c r="DK33" s="28" t="s">
        <v>200</v>
      </c>
      <c r="DL33" s="28" t="s">
        <v>200</v>
      </c>
      <c r="DM33" s="28" t="s">
        <v>200</v>
      </c>
      <c r="DN33" s="28" t="s">
        <v>200</v>
      </c>
      <c r="DO33" s="28" t="s">
        <v>200</v>
      </c>
      <c r="DP33" s="28" t="s">
        <v>200</v>
      </c>
      <c r="DQ33" s="28" t="s">
        <v>200</v>
      </c>
      <c r="DR33" s="28" t="s">
        <v>200</v>
      </c>
      <c r="DS33" s="28" t="s">
        <v>200</v>
      </c>
      <c r="DT33" s="28" t="s">
        <v>200</v>
      </c>
      <c r="DU33" s="28">
        <v>79045497</v>
      </c>
      <c r="DV33" s="28" t="s">
        <v>200</v>
      </c>
      <c r="DW33" s="28" t="s">
        <v>200</v>
      </c>
      <c r="DX33" s="28">
        <v>96479562</v>
      </c>
      <c r="DY33" s="28" t="s">
        <v>200</v>
      </c>
      <c r="DZ33" s="28" t="s">
        <v>200</v>
      </c>
      <c r="EA33" s="28" t="s">
        <v>200</v>
      </c>
      <c r="EB33" s="28" t="s">
        <v>200</v>
      </c>
      <c r="EC33" s="28" t="s">
        <v>200</v>
      </c>
      <c r="ED33" s="28" t="s">
        <v>200</v>
      </c>
      <c r="EE33" s="28" t="s">
        <v>200</v>
      </c>
      <c r="EF33" s="28" t="s">
        <v>200</v>
      </c>
      <c r="EG33" s="28" t="s">
        <v>200</v>
      </c>
      <c r="EH33" s="28" t="s">
        <v>149</v>
      </c>
      <c r="EI33" s="28" t="s">
        <v>200</v>
      </c>
      <c r="EJ33" s="28" t="s">
        <v>200</v>
      </c>
      <c r="EK33" s="28" t="s">
        <v>200</v>
      </c>
      <c r="EL33" s="28" t="s">
        <v>200</v>
      </c>
      <c r="EM33" s="28" t="s">
        <v>200</v>
      </c>
      <c r="EN33" s="28" t="s">
        <v>200</v>
      </c>
      <c r="EO33" s="28" t="s">
        <v>200</v>
      </c>
      <c r="EP33" s="28" t="s">
        <v>200</v>
      </c>
      <c r="EQ33" s="28" t="s">
        <v>200</v>
      </c>
      <c r="ER33" s="28" t="s">
        <v>200</v>
      </c>
      <c r="ES33" s="28" t="s">
        <v>200</v>
      </c>
      <c r="ET33" s="28" t="s">
        <v>200</v>
      </c>
      <c r="EU33" s="28" t="s">
        <v>200</v>
      </c>
      <c r="EV33" s="28">
        <v>606836027</v>
      </c>
      <c r="EW33" s="28" t="s">
        <v>200</v>
      </c>
      <c r="EX33" s="28" t="s">
        <v>200</v>
      </c>
      <c r="EY33" s="28">
        <v>30689376</v>
      </c>
      <c r="EZ33" s="28" t="s">
        <v>200</v>
      </c>
      <c r="FA33" s="28" t="s">
        <v>200</v>
      </c>
      <c r="FB33" s="28" t="s">
        <v>149</v>
      </c>
      <c r="FC33" s="28" t="s">
        <v>200</v>
      </c>
      <c r="FD33" s="28" t="s">
        <v>200</v>
      </c>
      <c r="FE33" s="28" t="s">
        <v>200</v>
      </c>
      <c r="FF33" s="28" t="s">
        <v>200</v>
      </c>
      <c r="FG33" s="28" t="s">
        <v>200</v>
      </c>
      <c r="FH33" s="28" t="s">
        <v>110</v>
      </c>
      <c r="FI33" s="28" t="s">
        <v>200</v>
      </c>
      <c r="FJ33" s="28" t="s">
        <v>110</v>
      </c>
      <c r="FK33" s="28" t="s">
        <v>200</v>
      </c>
      <c r="FL33" s="28" t="s">
        <v>200</v>
      </c>
      <c r="FM33" s="28" t="s">
        <v>149</v>
      </c>
      <c r="FN33" s="28" t="s">
        <v>200</v>
      </c>
      <c r="FO33" s="28" t="s">
        <v>200</v>
      </c>
      <c r="FP33" s="28" t="s">
        <v>128</v>
      </c>
      <c r="FQ33" s="28" t="s">
        <v>149</v>
      </c>
      <c r="FR33" s="28" t="s">
        <v>149</v>
      </c>
      <c r="FS33" s="28" t="s">
        <v>200</v>
      </c>
      <c r="FT33" s="28" t="s">
        <v>200</v>
      </c>
      <c r="FU33" s="28" t="s">
        <v>200</v>
      </c>
      <c r="FV33" s="28" t="s">
        <v>200</v>
      </c>
      <c r="FW33" s="28" t="s">
        <v>110</v>
      </c>
      <c r="FX33" s="28" t="s">
        <v>200</v>
      </c>
      <c r="FY33" s="28" t="s">
        <v>149</v>
      </c>
      <c r="FZ33" s="28" t="s">
        <v>110</v>
      </c>
      <c r="GA33" s="28" t="s">
        <v>128</v>
      </c>
      <c r="GB33" s="28"/>
      <c r="GC33" s="28" t="s">
        <v>149</v>
      </c>
      <c r="GD33" s="28" t="s">
        <v>200</v>
      </c>
      <c r="GE33" s="28" t="s">
        <v>110</v>
      </c>
      <c r="GF33" s="28" t="s">
        <v>128</v>
      </c>
      <c r="GG33" s="28" t="s">
        <v>200</v>
      </c>
      <c r="GH33" s="28" t="s">
        <v>200</v>
      </c>
      <c r="GI33" s="28" t="s">
        <v>128</v>
      </c>
      <c r="GJ33" s="28" t="s">
        <v>200</v>
      </c>
      <c r="GK33" s="28" t="s">
        <v>110</v>
      </c>
      <c r="GL33" s="28" t="s">
        <v>200</v>
      </c>
      <c r="GM33" s="28" t="s">
        <v>110</v>
      </c>
      <c r="GN33" s="28" t="s">
        <v>200</v>
      </c>
      <c r="GO33" s="28" t="s">
        <v>200</v>
      </c>
      <c r="GP33" s="28" t="s">
        <v>110</v>
      </c>
      <c r="GQ33" s="28" t="s">
        <v>200</v>
      </c>
      <c r="GR33" s="28" t="s">
        <v>200</v>
      </c>
      <c r="GS33" s="28" t="s">
        <v>200</v>
      </c>
      <c r="GT33" s="28" t="s">
        <v>200</v>
      </c>
      <c r="GU33" s="28" t="s">
        <v>149</v>
      </c>
      <c r="GV33" s="28" t="s">
        <v>200</v>
      </c>
      <c r="GW33" s="28" t="s">
        <v>200</v>
      </c>
      <c r="GX33" s="28" t="s">
        <v>200</v>
      </c>
      <c r="GY33" s="28" t="s">
        <v>200</v>
      </c>
      <c r="GZ33" s="28" t="s">
        <v>149</v>
      </c>
      <c r="HA33" s="28">
        <v>55609679</v>
      </c>
      <c r="HB33" s="28" t="s">
        <v>110</v>
      </c>
      <c r="HC33" s="28" t="s">
        <v>200</v>
      </c>
      <c r="HD33" s="28" t="s">
        <v>200</v>
      </c>
      <c r="HE33" s="28" t="s">
        <v>200</v>
      </c>
      <c r="HF33" s="28" t="s">
        <v>110</v>
      </c>
      <c r="HG33" s="28" t="s">
        <v>200</v>
      </c>
      <c r="HH33" s="28" t="s">
        <v>200</v>
      </c>
      <c r="HI33" s="28" t="s">
        <v>110</v>
      </c>
      <c r="HJ33" s="28" t="s">
        <v>200</v>
      </c>
      <c r="HK33" s="28" t="s">
        <v>110</v>
      </c>
      <c r="HL33" s="28" t="s">
        <v>200</v>
      </c>
      <c r="HM33" s="28" t="s">
        <v>200</v>
      </c>
      <c r="HN33" s="28" t="s">
        <v>200</v>
      </c>
      <c r="HO33" s="28" t="s">
        <v>200</v>
      </c>
      <c r="HP33" s="28" t="s">
        <v>200</v>
      </c>
      <c r="HQ33" s="28" t="s">
        <v>200</v>
      </c>
      <c r="HR33" s="28" t="s">
        <v>200</v>
      </c>
      <c r="HS33" s="28" t="s">
        <v>200</v>
      </c>
      <c r="HT33" s="28">
        <v>2948107</v>
      </c>
      <c r="HU33" s="28" t="s">
        <v>200</v>
      </c>
      <c r="HV33" s="28" t="s">
        <v>200</v>
      </c>
      <c r="HW33" s="28" t="s">
        <v>200</v>
      </c>
      <c r="HX33" s="28" t="s">
        <v>110</v>
      </c>
      <c r="HY33" s="28" t="s">
        <v>200</v>
      </c>
      <c r="HZ33" s="28" t="s">
        <v>110</v>
      </c>
      <c r="IA33" s="28" t="s">
        <v>200</v>
      </c>
      <c r="IB33" s="28" t="s">
        <v>200</v>
      </c>
      <c r="IC33" s="28" t="s">
        <v>200</v>
      </c>
      <c r="ID33" s="28" t="s">
        <v>200</v>
      </c>
      <c r="IE33" s="28" t="s">
        <v>200</v>
      </c>
      <c r="IF33" s="28" t="s">
        <v>110</v>
      </c>
      <c r="IG33" s="28" t="s">
        <v>200</v>
      </c>
      <c r="IH33" s="28" t="s">
        <v>200</v>
      </c>
      <c r="II33" s="28" t="s">
        <v>200</v>
      </c>
      <c r="IJ33" s="28">
        <v>8929869</v>
      </c>
      <c r="IK33" s="28" t="s">
        <v>200</v>
      </c>
      <c r="IL33" s="28" t="s">
        <v>200</v>
      </c>
      <c r="IM33" s="28">
        <v>14897145</v>
      </c>
      <c r="IN33" s="28" t="s">
        <v>200</v>
      </c>
      <c r="IO33" s="28" t="s">
        <v>200</v>
      </c>
      <c r="IP33" s="28" t="s">
        <v>200</v>
      </c>
      <c r="IQ33" s="28" t="s">
        <v>200</v>
      </c>
      <c r="IR33" s="28" t="s">
        <v>200</v>
      </c>
      <c r="IS33" s="28" t="s">
        <v>200</v>
      </c>
      <c r="IT33" s="28" t="s">
        <v>200</v>
      </c>
      <c r="IU33" s="28" t="s">
        <v>200</v>
      </c>
      <c r="IV33" s="28" t="s">
        <v>200</v>
      </c>
      <c r="IW33" s="28" t="s">
        <v>200</v>
      </c>
      <c r="IX33" s="28">
        <v>1011360</v>
      </c>
      <c r="IY33" s="28" t="s">
        <v>200</v>
      </c>
      <c r="IZ33" s="28" t="s">
        <v>200</v>
      </c>
      <c r="JA33" s="28" t="s">
        <v>200</v>
      </c>
      <c r="JB33" s="28" t="s">
        <v>200</v>
      </c>
      <c r="JC33" s="28" t="s">
        <v>200</v>
      </c>
      <c r="JD33" s="28"/>
      <c r="JE33" s="28"/>
      <c r="JF33" s="28">
        <v>3850000</v>
      </c>
      <c r="JG33" s="28" t="s">
        <v>200</v>
      </c>
      <c r="JH33" s="28" t="s">
        <v>200</v>
      </c>
      <c r="JI33" s="28" t="s">
        <v>200</v>
      </c>
      <c r="JJ33" s="34" t="s">
        <v>200</v>
      </c>
      <c r="JK33" s="34" t="s">
        <v>200</v>
      </c>
      <c r="JL33" s="34" t="s">
        <v>200</v>
      </c>
      <c r="JM33" s="34" t="s">
        <v>200</v>
      </c>
      <c r="JN33" s="34" t="s">
        <v>200</v>
      </c>
      <c r="JO33" s="34" t="s">
        <v>200</v>
      </c>
      <c r="JP33" s="34" t="s">
        <v>149</v>
      </c>
      <c r="JQ33" s="34"/>
      <c r="JR33" s="34" t="s">
        <v>128</v>
      </c>
      <c r="JS33" s="34" t="s">
        <v>149</v>
      </c>
      <c r="JT33" s="34" t="s">
        <v>200</v>
      </c>
      <c r="JU33" s="34" t="s">
        <v>200</v>
      </c>
      <c r="JV33" s="34" t="s">
        <v>200</v>
      </c>
      <c r="JW33" s="34" t="s">
        <v>200</v>
      </c>
      <c r="JX33" s="34" t="s">
        <v>200</v>
      </c>
      <c r="JY33" s="34" t="s">
        <v>200</v>
      </c>
      <c r="JZ33" s="34" t="s">
        <v>200</v>
      </c>
      <c r="KA33" s="34"/>
      <c r="KB33" s="34" t="s">
        <v>200</v>
      </c>
      <c r="KC33" s="34" t="s">
        <v>200</v>
      </c>
      <c r="KD33" s="34" t="s">
        <v>200</v>
      </c>
      <c r="KE33" s="34" t="s">
        <v>200</v>
      </c>
      <c r="KF33" s="34" t="s">
        <v>200</v>
      </c>
      <c r="KG33" s="34" t="s">
        <v>149</v>
      </c>
      <c r="KH33" s="34" t="s">
        <v>200</v>
      </c>
      <c r="KI33" s="34" t="s">
        <v>200</v>
      </c>
    </row>
    <row r="34" spans="1:295" ht="17.25" customHeight="1">
      <c r="A34" s="103"/>
      <c r="B34" s="24" t="s">
        <v>104</v>
      </c>
      <c r="C34" s="21" t="s">
        <v>58</v>
      </c>
      <c r="D34" s="28" t="s">
        <v>200</v>
      </c>
      <c r="E34" s="28" t="s">
        <v>200</v>
      </c>
      <c r="F34" s="28" t="s">
        <v>200</v>
      </c>
      <c r="G34" s="28" t="s">
        <v>200</v>
      </c>
      <c r="H34" s="28" t="s">
        <v>148</v>
      </c>
      <c r="I34" s="28" t="s">
        <v>200</v>
      </c>
      <c r="J34" s="28" t="s">
        <v>200</v>
      </c>
      <c r="K34" s="28" t="s">
        <v>128</v>
      </c>
      <c r="L34" s="28" t="s">
        <v>200</v>
      </c>
      <c r="M34" s="28" t="s">
        <v>110</v>
      </c>
      <c r="N34" s="28" t="s">
        <v>110</v>
      </c>
      <c r="O34" s="28" t="s">
        <v>200</v>
      </c>
      <c r="P34" s="28" t="s">
        <v>200</v>
      </c>
      <c r="Q34" s="28" t="s">
        <v>200</v>
      </c>
      <c r="R34" s="28" t="s">
        <v>200</v>
      </c>
      <c r="S34" s="28">
        <v>98788448</v>
      </c>
      <c r="T34" s="28" t="s">
        <v>200</v>
      </c>
      <c r="U34" s="28" t="s">
        <v>110</v>
      </c>
      <c r="V34" s="28" t="s">
        <v>110</v>
      </c>
      <c r="W34" s="28" t="s">
        <v>128</v>
      </c>
      <c r="X34" s="28" t="s">
        <v>200</v>
      </c>
      <c r="Y34" s="28" t="s">
        <v>200</v>
      </c>
      <c r="Z34" s="28">
        <v>14703625</v>
      </c>
      <c r="AA34" s="28" t="s">
        <v>200</v>
      </c>
      <c r="AB34" s="28" t="s">
        <v>200</v>
      </c>
      <c r="AC34" s="28" t="s">
        <v>200</v>
      </c>
      <c r="AD34" s="28" t="s">
        <v>200</v>
      </c>
      <c r="AE34" s="28" t="s">
        <v>200</v>
      </c>
      <c r="AF34" s="28" t="s">
        <v>200</v>
      </c>
      <c r="AG34" s="28" t="s">
        <v>110</v>
      </c>
      <c r="AH34" s="28" t="s">
        <v>149</v>
      </c>
      <c r="AI34" s="28" t="s">
        <v>148</v>
      </c>
      <c r="AJ34" s="28" t="s">
        <v>200</v>
      </c>
      <c r="AK34" s="28" t="s">
        <v>200</v>
      </c>
      <c r="AL34" s="28" t="s">
        <v>200</v>
      </c>
      <c r="AM34" s="28" t="s">
        <v>200</v>
      </c>
      <c r="AN34" s="28" t="s">
        <v>128</v>
      </c>
      <c r="AO34" s="28" t="s">
        <v>200</v>
      </c>
      <c r="AP34" s="28" t="s">
        <v>149</v>
      </c>
      <c r="AQ34" s="28" t="s">
        <v>200</v>
      </c>
      <c r="AR34" s="28" t="s">
        <v>128</v>
      </c>
      <c r="AS34" s="28" t="s">
        <v>200</v>
      </c>
      <c r="AT34" s="28" t="s">
        <v>200</v>
      </c>
      <c r="AU34" s="28" t="s">
        <v>110</v>
      </c>
      <c r="AV34" s="28" t="s">
        <v>200</v>
      </c>
      <c r="AW34" s="28" t="s">
        <v>200</v>
      </c>
      <c r="AX34" s="28" t="s">
        <v>200</v>
      </c>
      <c r="AY34" s="28" t="s">
        <v>128</v>
      </c>
      <c r="AZ34" s="28" t="s">
        <v>200</v>
      </c>
      <c r="BA34" s="28" t="s">
        <v>200</v>
      </c>
      <c r="BB34" s="28" t="s">
        <v>148</v>
      </c>
      <c r="BC34" s="28" t="s">
        <v>200</v>
      </c>
      <c r="BD34" s="28" t="s">
        <v>128</v>
      </c>
      <c r="BE34" s="28" t="s">
        <v>110</v>
      </c>
      <c r="BF34" s="28" t="s">
        <v>200</v>
      </c>
      <c r="BG34" s="28" t="s">
        <v>110</v>
      </c>
      <c r="BH34" s="28" t="s">
        <v>200</v>
      </c>
      <c r="BI34" s="28" t="s">
        <v>200</v>
      </c>
      <c r="BJ34" s="28" t="s">
        <v>200</v>
      </c>
      <c r="BK34" s="28" t="s">
        <v>200</v>
      </c>
      <c r="BL34" s="28" t="s">
        <v>200</v>
      </c>
      <c r="BM34" s="28" t="s">
        <v>200</v>
      </c>
      <c r="BN34" s="28" t="s">
        <v>200</v>
      </c>
      <c r="BO34" s="28" t="s">
        <v>149</v>
      </c>
      <c r="BP34" s="28" t="s">
        <v>110</v>
      </c>
      <c r="BQ34" s="28" t="s">
        <v>110</v>
      </c>
      <c r="BR34" s="28" t="s">
        <v>128</v>
      </c>
      <c r="BS34" s="28"/>
      <c r="BT34" s="28" t="s">
        <v>110</v>
      </c>
      <c r="BU34" s="28" t="s">
        <v>200</v>
      </c>
      <c r="BV34" s="28" t="s">
        <v>149</v>
      </c>
      <c r="BW34" s="28" t="s">
        <v>200</v>
      </c>
      <c r="BX34" s="28" t="s">
        <v>200</v>
      </c>
      <c r="BY34" s="28" t="s">
        <v>200</v>
      </c>
      <c r="BZ34" s="28" t="s">
        <v>200</v>
      </c>
      <c r="CA34" s="28" t="s">
        <v>200</v>
      </c>
      <c r="CB34" s="28" t="s">
        <v>200</v>
      </c>
      <c r="CC34" s="28" t="s">
        <v>200</v>
      </c>
      <c r="CD34" s="28" t="s">
        <v>200</v>
      </c>
      <c r="CE34" s="28" t="s">
        <v>200</v>
      </c>
      <c r="CF34" s="28" t="s">
        <v>110</v>
      </c>
      <c r="CG34" s="28" t="s">
        <v>149</v>
      </c>
      <c r="CH34" s="28" t="s">
        <v>200</v>
      </c>
      <c r="CI34" s="28" t="s">
        <v>200</v>
      </c>
      <c r="CJ34" s="28" t="s">
        <v>110</v>
      </c>
      <c r="CK34" s="28" t="s">
        <v>200</v>
      </c>
      <c r="CL34" s="28" t="s">
        <v>200</v>
      </c>
      <c r="CM34" s="28" t="s">
        <v>200</v>
      </c>
      <c r="CN34" s="28" t="s">
        <v>200</v>
      </c>
      <c r="CO34" s="28" t="s">
        <v>200</v>
      </c>
      <c r="CP34" s="28" t="s">
        <v>200</v>
      </c>
      <c r="CQ34" s="28" t="s">
        <v>149</v>
      </c>
      <c r="CR34" s="28" t="s">
        <v>110</v>
      </c>
      <c r="CS34" s="28" t="s">
        <v>200</v>
      </c>
      <c r="CT34" s="28" t="s">
        <v>110</v>
      </c>
      <c r="CU34" s="28" t="s">
        <v>200</v>
      </c>
      <c r="CV34" s="28" t="s">
        <v>200</v>
      </c>
      <c r="CW34" s="28">
        <v>93375463</v>
      </c>
      <c r="CX34" s="28" t="s">
        <v>200</v>
      </c>
      <c r="CY34" s="28" t="s">
        <v>200</v>
      </c>
      <c r="CZ34" s="28" t="s">
        <v>110</v>
      </c>
      <c r="DA34" s="28" t="s">
        <v>200</v>
      </c>
      <c r="DB34" s="28" t="s">
        <v>110</v>
      </c>
      <c r="DC34" s="28" t="s">
        <v>149</v>
      </c>
      <c r="DD34" s="28" t="s">
        <v>149</v>
      </c>
      <c r="DE34" s="28" t="s">
        <v>200</v>
      </c>
      <c r="DF34" s="28" t="s">
        <v>200</v>
      </c>
      <c r="DG34" s="28" t="s">
        <v>200</v>
      </c>
      <c r="DH34" s="28" t="s">
        <v>200</v>
      </c>
      <c r="DI34" s="28" t="s">
        <v>200</v>
      </c>
      <c r="DJ34" s="28" t="s">
        <v>200</v>
      </c>
      <c r="DK34" s="28" t="s">
        <v>200</v>
      </c>
      <c r="DL34" s="28" t="s">
        <v>200</v>
      </c>
      <c r="DM34" s="28" t="s">
        <v>200</v>
      </c>
      <c r="DN34" s="28" t="s">
        <v>200</v>
      </c>
      <c r="DO34" s="28" t="s">
        <v>200</v>
      </c>
      <c r="DP34" s="28" t="s">
        <v>200</v>
      </c>
      <c r="DQ34" s="28" t="s">
        <v>200</v>
      </c>
      <c r="DR34" s="28" t="s">
        <v>200</v>
      </c>
      <c r="DS34" s="28" t="s">
        <v>200</v>
      </c>
      <c r="DT34" s="28" t="s">
        <v>200</v>
      </c>
      <c r="DU34" s="28" t="s">
        <v>200</v>
      </c>
      <c r="DV34" s="28" t="s">
        <v>200</v>
      </c>
      <c r="DW34" s="28" t="s">
        <v>200</v>
      </c>
      <c r="DX34" s="28" t="s">
        <v>200</v>
      </c>
      <c r="DY34" s="28" t="s">
        <v>200</v>
      </c>
      <c r="DZ34" s="28" t="s">
        <v>200</v>
      </c>
      <c r="EA34" s="28" t="s">
        <v>200</v>
      </c>
      <c r="EB34" s="28" t="s">
        <v>200</v>
      </c>
      <c r="EC34" s="28" t="s">
        <v>200</v>
      </c>
      <c r="ED34" s="28" t="s">
        <v>200</v>
      </c>
      <c r="EE34" s="28" t="s">
        <v>200</v>
      </c>
      <c r="EF34" s="28" t="s">
        <v>200</v>
      </c>
      <c r="EG34" s="28" t="s">
        <v>200</v>
      </c>
      <c r="EH34" s="28" t="s">
        <v>149</v>
      </c>
      <c r="EI34" s="28" t="s">
        <v>200</v>
      </c>
      <c r="EJ34" s="28" t="s">
        <v>200</v>
      </c>
      <c r="EK34" s="28" t="s">
        <v>200</v>
      </c>
      <c r="EL34" s="28" t="s">
        <v>200</v>
      </c>
      <c r="EM34" s="28" t="s">
        <v>200</v>
      </c>
      <c r="EN34" s="28" t="s">
        <v>200</v>
      </c>
      <c r="EO34" s="28" t="s">
        <v>200</v>
      </c>
      <c r="EP34" s="28" t="s">
        <v>200</v>
      </c>
      <c r="EQ34" s="28" t="s">
        <v>200</v>
      </c>
      <c r="ER34" s="28" t="s">
        <v>200</v>
      </c>
      <c r="ES34" s="28" t="s">
        <v>200</v>
      </c>
      <c r="ET34" s="28" t="s">
        <v>200</v>
      </c>
      <c r="EU34" s="28" t="s">
        <v>200</v>
      </c>
      <c r="EV34" s="28" t="s">
        <v>200</v>
      </c>
      <c r="EW34" s="28" t="s">
        <v>200</v>
      </c>
      <c r="EX34" s="28" t="s">
        <v>200</v>
      </c>
      <c r="EY34" s="28" t="s">
        <v>200</v>
      </c>
      <c r="EZ34" s="28" t="s">
        <v>200</v>
      </c>
      <c r="FA34" s="28" t="s">
        <v>200</v>
      </c>
      <c r="FB34" s="28" t="s">
        <v>149</v>
      </c>
      <c r="FC34" s="28" t="s">
        <v>200</v>
      </c>
      <c r="FD34" s="28" t="s">
        <v>200</v>
      </c>
      <c r="FE34" s="28" t="s">
        <v>200</v>
      </c>
      <c r="FF34" s="28" t="s">
        <v>200</v>
      </c>
      <c r="FG34" s="28" t="s">
        <v>200</v>
      </c>
      <c r="FH34" s="28" t="s">
        <v>110</v>
      </c>
      <c r="FI34" s="28" t="s">
        <v>200</v>
      </c>
      <c r="FJ34" s="28" t="s">
        <v>110</v>
      </c>
      <c r="FK34" s="28" t="s">
        <v>200</v>
      </c>
      <c r="FL34" s="28" t="s">
        <v>200</v>
      </c>
      <c r="FM34" s="28" t="s">
        <v>149</v>
      </c>
      <c r="FN34" s="28" t="s">
        <v>200</v>
      </c>
      <c r="FO34" s="28" t="s">
        <v>200</v>
      </c>
      <c r="FP34" s="28" t="s">
        <v>128</v>
      </c>
      <c r="FQ34" s="28" t="s">
        <v>149</v>
      </c>
      <c r="FR34" s="28" t="s">
        <v>149</v>
      </c>
      <c r="FS34" s="28">
        <v>826595000</v>
      </c>
      <c r="FT34" s="28" t="s">
        <v>200</v>
      </c>
      <c r="FU34" s="28" t="s">
        <v>200</v>
      </c>
      <c r="FV34" s="28" t="s">
        <v>200</v>
      </c>
      <c r="FW34" s="28" t="s">
        <v>110</v>
      </c>
      <c r="FX34" s="28" t="s">
        <v>200</v>
      </c>
      <c r="FY34" s="28" t="s">
        <v>149</v>
      </c>
      <c r="FZ34" s="28" t="s">
        <v>110</v>
      </c>
      <c r="GA34" s="28" t="s">
        <v>128</v>
      </c>
      <c r="GB34" s="28"/>
      <c r="GC34" s="28" t="s">
        <v>149</v>
      </c>
      <c r="GD34" s="28" t="s">
        <v>200</v>
      </c>
      <c r="GE34" s="28" t="s">
        <v>110</v>
      </c>
      <c r="GF34" s="28" t="s">
        <v>128</v>
      </c>
      <c r="GG34" s="28" t="s">
        <v>200</v>
      </c>
      <c r="GH34" s="28" t="s">
        <v>200</v>
      </c>
      <c r="GI34" s="28" t="s">
        <v>128</v>
      </c>
      <c r="GJ34" s="28" t="s">
        <v>200</v>
      </c>
      <c r="GK34" s="28" t="s">
        <v>110</v>
      </c>
      <c r="GL34" s="28">
        <v>2530794</v>
      </c>
      <c r="GM34" s="28" t="s">
        <v>110</v>
      </c>
      <c r="GN34" s="28" t="s">
        <v>200</v>
      </c>
      <c r="GO34" s="28" t="s">
        <v>200</v>
      </c>
      <c r="GP34" s="28" t="s">
        <v>110</v>
      </c>
      <c r="GQ34" s="28" t="s">
        <v>200</v>
      </c>
      <c r="GR34" s="28" t="s">
        <v>200</v>
      </c>
      <c r="GS34" s="28" t="s">
        <v>200</v>
      </c>
      <c r="GT34" s="28" t="s">
        <v>200</v>
      </c>
      <c r="GU34" s="28" t="s">
        <v>149</v>
      </c>
      <c r="GV34" s="28" t="s">
        <v>200</v>
      </c>
      <c r="GW34" s="28" t="s">
        <v>200</v>
      </c>
      <c r="GX34" s="28" t="s">
        <v>200</v>
      </c>
      <c r="GY34" s="28" t="s">
        <v>200</v>
      </c>
      <c r="GZ34" s="28" t="s">
        <v>149</v>
      </c>
      <c r="HA34" s="28" t="s">
        <v>200</v>
      </c>
      <c r="HB34" s="28" t="s">
        <v>110</v>
      </c>
      <c r="HC34" s="28" t="s">
        <v>200</v>
      </c>
      <c r="HD34" s="28" t="s">
        <v>200</v>
      </c>
      <c r="HE34" s="28" t="s">
        <v>200</v>
      </c>
      <c r="HF34" s="28" t="s">
        <v>110</v>
      </c>
      <c r="HG34" s="28" t="s">
        <v>200</v>
      </c>
      <c r="HH34" s="28" t="s">
        <v>200</v>
      </c>
      <c r="HI34" s="28" t="s">
        <v>110</v>
      </c>
      <c r="HJ34" s="28" t="s">
        <v>200</v>
      </c>
      <c r="HK34" s="28" t="s">
        <v>110</v>
      </c>
      <c r="HL34" s="28" t="s">
        <v>200</v>
      </c>
      <c r="HM34" s="28" t="s">
        <v>200</v>
      </c>
      <c r="HN34" s="28" t="s">
        <v>200</v>
      </c>
      <c r="HO34" s="28" t="s">
        <v>200</v>
      </c>
      <c r="HP34" s="28" t="s">
        <v>200</v>
      </c>
      <c r="HQ34" s="28" t="s">
        <v>200</v>
      </c>
      <c r="HR34" s="28" t="s">
        <v>200</v>
      </c>
      <c r="HS34" s="28" t="s">
        <v>200</v>
      </c>
      <c r="HT34" s="28">
        <v>934886</v>
      </c>
      <c r="HU34" s="28" t="s">
        <v>200</v>
      </c>
      <c r="HV34" s="28" t="s">
        <v>200</v>
      </c>
      <c r="HW34" s="28" t="s">
        <v>200</v>
      </c>
      <c r="HX34" s="28" t="s">
        <v>110</v>
      </c>
      <c r="HY34" s="28" t="s">
        <v>200</v>
      </c>
      <c r="HZ34" s="28" t="s">
        <v>110</v>
      </c>
      <c r="IA34" s="28" t="s">
        <v>200</v>
      </c>
      <c r="IB34" s="28">
        <v>4098073</v>
      </c>
      <c r="IC34" s="28" t="s">
        <v>200</v>
      </c>
      <c r="ID34" s="28" t="s">
        <v>200</v>
      </c>
      <c r="IE34" s="28" t="s">
        <v>200</v>
      </c>
      <c r="IF34" s="28" t="s">
        <v>110</v>
      </c>
      <c r="IG34" s="28" t="s">
        <v>200</v>
      </c>
      <c r="IH34" s="28" t="s">
        <v>200</v>
      </c>
      <c r="II34" s="28" t="s">
        <v>200</v>
      </c>
      <c r="IJ34" s="28" t="s">
        <v>200</v>
      </c>
      <c r="IK34" s="28" t="s">
        <v>200</v>
      </c>
      <c r="IL34" s="28" t="s">
        <v>200</v>
      </c>
      <c r="IM34" s="28" t="s">
        <v>200</v>
      </c>
      <c r="IN34" s="28" t="s">
        <v>200</v>
      </c>
      <c r="IO34" s="28" t="s">
        <v>200</v>
      </c>
      <c r="IP34" s="28" t="s">
        <v>200</v>
      </c>
      <c r="IQ34" s="28" t="s">
        <v>200</v>
      </c>
      <c r="IR34" s="28" t="s">
        <v>200</v>
      </c>
      <c r="IS34" s="28" t="s">
        <v>200</v>
      </c>
      <c r="IT34" s="28" t="s">
        <v>200</v>
      </c>
      <c r="IU34" s="28" t="s">
        <v>200</v>
      </c>
      <c r="IV34" s="28" t="s">
        <v>200</v>
      </c>
      <c r="IW34" s="28" t="s">
        <v>200</v>
      </c>
      <c r="IX34" s="28" t="s">
        <v>200</v>
      </c>
      <c r="IY34" s="28" t="s">
        <v>200</v>
      </c>
      <c r="IZ34" s="28" t="s">
        <v>200</v>
      </c>
      <c r="JA34" s="28" t="s">
        <v>200</v>
      </c>
      <c r="JB34" s="28" t="s">
        <v>200</v>
      </c>
      <c r="JC34" s="28" t="s">
        <v>200</v>
      </c>
      <c r="JD34" s="28"/>
      <c r="JE34" s="28"/>
      <c r="JF34" s="28" t="s">
        <v>200</v>
      </c>
      <c r="JG34" s="28" t="s">
        <v>200</v>
      </c>
      <c r="JH34" s="28" t="s">
        <v>200</v>
      </c>
      <c r="JI34" s="28" t="s">
        <v>200</v>
      </c>
      <c r="JJ34" s="34" t="s">
        <v>200</v>
      </c>
      <c r="JK34" s="34">
        <v>7507412</v>
      </c>
      <c r="JL34" s="34" t="s">
        <v>200</v>
      </c>
      <c r="JM34" s="34" t="s">
        <v>200</v>
      </c>
      <c r="JN34" s="34" t="s">
        <v>200</v>
      </c>
      <c r="JO34" s="34" t="s">
        <v>200</v>
      </c>
      <c r="JP34" s="34" t="s">
        <v>149</v>
      </c>
      <c r="JQ34" s="34"/>
      <c r="JR34" s="34" t="s">
        <v>128</v>
      </c>
      <c r="JS34" s="34" t="s">
        <v>149</v>
      </c>
      <c r="JT34" s="34"/>
      <c r="JU34" s="34"/>
      <c r="JV34" s="34"/>
      <c r="JW34" s="34"/>
      <c r="JX34" s="34"/>
      <c r="JY34" s="34"/>
      <c r="JZ34" s="34"/>
      <c r="KA34" s="34"/>
      <c r="KB34" s="34"/>
      <c r="KC34" s="34"/>
      <c r="KD34" s="34"/>
      <c r="KE34" s="34"/>
      <c r="KF34" s="34"/>
      <c r="KG34" s="34" t="s">
        <v>149</v>
      </c>
      <c r="KH34" s="34"/>
      <c r="KI34" s="34"/>
    </row>
    <row r="35" spans="1:295" ht="17.25" customHeight="1">
      <c r="A35" s="103"/>
      <c r="B35" s="24" t="s">
        <v>105</v>
      </c>
      <c r="C35" s="21" t="s">
        <v>59</v>
      </c>
      <c r="D35" s="28" t="s">
        <v>200</v>
      </c>
      <c r="E35" s="28" t="s">
        <v>200</v>
      </c>
      <c r="F35" s="28" t="s">
        <v>200</v>
      </c>
      <c r="G35" s="28" t="s">
        <v>200</v>
      </c>
      <c r="H35" s="28" t="s">
        <v>148</v>
      </c>
      <c r="I35" s="28" t="s">
        <v>200</v>
      </c>
      <c r="J35" s="28" t="s">
        <v>200</v>
      </c>
      <c r="K35" s="28" t="s">
        <v>128</v>
      </c>
      <c r="L35" s="28" t="s">
        <v>200</v>
      </c>
      <c r="M35" s="28" t="s">
        <v>110</v>
      </c>
      <c r="N35" s="28" t="s">
        <v>110</v>
      </c>
      <c r="O35" s="28" t="s">
        <v>200</v>
      </c>
      <c r="P35" s="28" t="s">
        <v>200</v>
      </c>
      <c r="Q35" s="28" t="s">
        <v>200</v>
      </c>
      <c r="R35" s="28" t="s">
        <v>200</v>
      </c>
      <c r="S35" s="28" t="s">
        <v>200</v>
      </c>
      <c r="T35" s="28" t="s">
        <v>200</v>
      </c>
      <c r="U35" s="28" t="s">
        <v>110</v>
      </c>
      <c r="V35" s="28" t="s">
        <v>110</v>
      </c>
      <c r="W35" s="28" t="s">
        <v>128</v>
      </c>
      <c r="X35" s="28" t="s">
        <v>200</v>
      </c>
      <c r="Y35" s="28">
        <v>45000000</v>
      </c>
      <c r="Z35" s="28" t="s">
        <v>200</v>
      </c>
      <c r="AA35" s="28" t="s">
        <v>200</v>
      </c>
      <c r="AB35" s="28" t="s">
        <v>200</v>
      </c>
      <c r="AC35" s="28" t="s">
        <v>200</v>
      </c>
      <c r="AD35" s="28" t="s">
        <v>200</v>
      </c>
      <c r="AE35" s="28">
        <v>24973760</v>
      </c>
      <c r="AF35" s="28" t="s">
        <v>200</v>
      </c>
      <c r="AG35" s="28" t="s">
        <v>110</v>
      </c>
      <c r="AH35" s="28" t="s">
        <v>149</v>
      </c>
      <c r="AI35" s="28" t="s">
        <v>148</v>
      </c>
      <c r="AJ35" s="28" t="s">
        <v>200</v>
      </c>
      <c r="AK35" s="28" t="s">
        <v>200</v>
      </c>
      <c r="AL35" s="28" t="s">
        <v>200</v>
      </c>
      <c r="AM35" s="28" t="s">
        <v>200</v>
      </c>
      <c r="AN35" s="28" t="s">
        <v>128</v>
      </c>
      <c r="AO35" s="28" t="s">
        <v>200</v>
      </c>
      <c r="AP35" s="28" t="s">
        <v>149</v>
      </c>
      <c r="AQ35" s="28" t="s">
        <v>200</v>
      </c>
      <c r="AR35" s="28" t="s">
        <v>128</v>
      </c>
      <c r="AS35" s="28">
        <v>31040000</v>
      </c>
      <c r="AT35" s="28" t="s">
        <v>200</v>
      </c>
      <c r="AU35" s="28" t="s">
        <v>110</v>
      </c>
      <c r="AV35" s="28" t="s">
        <v>200</v>
      </c>
      <c r="AW35" s="28" t="s">
        <v>200</v>
      </c>
      <c r="AX35" s="28" t="s">
        <v>200</v>
      </c>
      <c r="AY35" s="28" t="s">
        <v>128</v>
      </c>
      <c r="AZ35" s="28" t="s">
        <v>200</v>
      </c>
      <c r="BA35" s="28" t="s">
        <v>200</v>
      </c>
      <c r="BB35" s="28" t="s">
        <v>148</v>
      </c>
      <c r="BC35" s="28" t="s">
        <v>200</v>
      </c>
      <c r="BD35" s="28" t="s">
        <v>128</v>
      </c>
      <c r="BE35" s="28" t="s">
        <v>110</v>
      </c>
      <c r="BF35" s="28" t="s">
        <v>200</v>
      </c>
      <c r="BG35" s="28" t="s">
        <v>110</v>
      </c>
      <c r="BH35" s="28" t="s">
        <v>200</v>
      </c>
      <c r="BI35" s="28" t="s">
        <v>200</v>
      </c>
      <c r="BJ35" s="28" t="s">
        <v>200</v>
      </c>
      <c r="BK35" s="28" t="s">
        <v>200</v>
      </c>
      <c r="BL35" s="28" t="s">
        <v>200</v>
      </c>
      <c r="BM35" s="28">
        <v>6758727</v>
      </c>
      <c r="BN35" s="28" t="s">
        <v>200</v>
      </c>
      <c r="BO35" s="28" t="s">
        <v>149</v>
      </c>
      <c r="BP35" s="28" t="s">
        <v>110</v>
      </c>
      <c r="BQ35" s="28" t="s">
        <v>110</v>
      </c>
      <c r="BR35" s="28" t="s">
        <v>128</v>
      </c>
      <c r="BS35" s="28"/>
      <c r="BT35" s="28" t="s">
        <v>110</v>
      </c>
      <c r="BU35" s="28" t="s">
        <v>200</v>
      </c>
      <c r="BV35" s="28" t="s">
        <v>149</v>
      </c>
      <c r="BW35" s="28" t="s">
        <v>200</v>
      </c>
      <c r="BX35" s="28" t="s">
        <v>200</v>
      </c>
      <c r="BY35" s="28" t="s">
        <v>200</v>
      </c>
      <c r="BZ35" s="28" t="s">
        <v>200</v>
      </c>
      <c r="CA35" s="28">
        <v>66805800</v>
      </c>
      <c r="CB35" s="28" t="s">
        <v>200</v>
      </c>
      <c r="CC35" s="28" t="s">
        <v>200</v>
      </c>
      <c r="CD35" s="28" t="s">
        <v>200</v>
      </c>
      <c r="CE35" s="28" t="s">
        <v>200</v>
      </c>
      <c r="CF35" s="28" t="s">
        <v>110</v>
      </c>
      <c r="CG35" s="28" t="s">
        <v>149</v>
      </c>
      <c r="CH35" s="28" t="s">
        <v>200</v>
      </c>
      <c r="CI35" s="28" t="s">
        <v>200</v>
      </c>
      <c r="CJ35" s="28" t="s">
        <v>110</v>
      </c>
      <c r="CK35" s="28" t="s">
        <v>200</v>
      </c>
      <c r="CL35" s="28" t="s">
        <v>200</v>
      </c>
      <c r="CM35" s="28" t="s">
        <v>200</v>
      </c>
      <c r="CN35" s="28" t="s">
        <v>200</v>
      </c>
      <c r="CO35" s="28" t="s">
        <v>200</v>
      </c>
      <c r="CP35" s="28" t="s">
        <v>200</v>
      </c>
      <c r="CQ35" s="28" t="s">
        <v>149</v>
      </c>
      <c r="CR35" s="28" t="s">
        <v>110</v>
      </c>
      <c r="CS35" s="28" t="s">
        <v>200</v>
      </c>
      <c r="CT35" s="28" t="s">
        <v>110</v>
      </c>
      <c r="CU35" s="28" t="s">
        <v>200</v>
      </c>
      <c r="CV35" s="28" t="s">
        <v>200</v>
      </c>
      <c r="CW35" s="28" t="s">
        <v>200</v>
      </c>
      <c r="CX35" s="28" t="s">
        <v>200</v>
      </c>
      <c r="CY35" s="28" t="s">
        <v>200</v>
      </c>
      <c r="CZ35" s="28" t="s">
        <v>110</v>
      </c>
      <c r="DA35" s="28" t="s">
        <v>200</v>
      </c>
      <c r="DB35" s="28" t="s">
        <v>110</v>
      </c>
      <c r="DC35" s="28" t="s">
        <v>149</v>
      </c>
      <c r="DD35" s="28" t="s">
        <v>149</v>
      </c>
      <c r="DE35" s="28" t="s">
        <v>200</v>
      </c>
      <c r="DF35" s="28" t="s">
        <v>200</v>
      </c>
      <c r="DG35" s="28" t="s">
        <v>200</v>
      </c>
      <c r="DH35" s="28" t="s">
        <v>200</v>
      </c>
      <c r="DI35" s="28">
        <v>29216000</v>
      </c>
      <c r="DJ35" s="28" t="s">
        <v>200</v>
      </c>
      <c r="DK35" s="28" t="s">
        <v>200</v>
      </c>
      <c r="DL35" s="28" t="s">
        <v>200</v>
      </c>
      <c r="DM35" s="28" t="s">
        <v>200</v>
      </c>
      <c r="DN35" s="28" t="s">
        <v>200</v>
      </c>
      <c r="DO35" s="28" t="s">
        <v>200</v>
      </c>
      <c r="DP35" s="28" t="s">
        <v>200</v>
      </c>
      <c r="DQ35" s="28" t="s">
        <v>200</v>
      </c>
      <c r="DR35" s="28" t="s">
        <v>200</v>
      </c>
      <c r="DS35" s="28">
        <v>10979900</v>
      </c>
      <c r="DT35" s="28" t="s">
        <v>200</v>
      </c>
      <c r="DU35" s="28" t="s">
        <v>200</v>
      </c>
      <c r="DV35" s="28" t="s">
        <v>200</v>
      </c>
      <c r="DW35" s="28" t="s">
        <v>200</v>
      </c>
      <c r="DX35" s="28" t="s">
        <v>200</v>
      </c>
      <c r="DY35" s="28" t="s">
        <v>200</v>
      </c>
      <c r="DZ35" s="28" t="s">
        <v>200</v>
      </c>
      <c r="EA35" s="28" t="s">
        <v>200</v>
      </c>
      <c r="EB35" s="28" t="s">
        <v>200</v>
      </c>
      <c r="EC35" s="28" t="s">
        <v>200</v>
      </c>
      <c r="ED35" s="28" t="s">
        <v>200</v>
      </c>
      <c r="EE35" s="28" t="s">
        <v>200</v>
      </c>
      <c r="EF35" s="28" t="s">
        <v>200</v>
      </c>
      <c r="EG35" s="28" t="s">
        <v>200</v>
      </c>
      <c r="EH35" s="28" t="s">
        <v>149</v>
      </c>
      <c r="EI35" s="28" t="s">
        <v>200</v>
      </c>
      <c r="EJ35" s="28" t="s">
        <v>200</v>
      </c>
      <c r="EK35" s="28" t="s">
        <v>200</v>
      </c>
      <c r="EL35" s="28" t="s">
        <v>200</v>
      </c>
      <c r="EM35" s="28" t="s">
        <v>200</v>
      </c>
      <c r="EN35" s="28" t="s">
        <v>200</v>
      </c>
      <c r="EO35" s="28" t="s">
        <v>200</v>
      </c>
      <c r="EP35" s="28">
        <v>110070180</v>
      </c>
      <c r="EQ35" s="28" t="s">
        <v>200</v>
      </c>
      <c r="ER35" s="28" t="s">
        <v>200</v>
      </c>
      <c r="ES35" s="28">
        <v>7787000</v>
      </c>
      <c r="ET35" s="28" t="s">
        <v>200</v>
      </c>
      <c r="EU35" s="28" t="s">
        <v>200</v>
      </c>
      <c r="EV35" s="28" t="s">
        <v>200</v>
      </c>
      <c r="EW35" s="28" t="s">
        <v>200</v>
      </c>
      <c r="EX35" s="28" t="s">
        <v>200</v>
      </c>
      <c r="EY35" s="28" t="s">
        <v>200</v>
      </c>
      <c r="EZ35" s="28" t="s">
        <v>200</v>
      </c>
      <c r="FA35" s="28" t="s">
        <v>200</v>
      </c>
      <c r="FB35" s="28" t="s">
        <v>149</v>
      </c>
      <c r="FC35" s="28" t="s">
        <v>200</v>
      </c>
      <c r="FD35" s="28" t="s">
        <v>200</v>
      </c>
      <c r="FE35" s="28" t="s">
        <v>200</v>
      </c>
      <c r="FF35" s="28" t="s">
        <v>200</v>
      </c>
      <c r="FG35" s="28" t="s">
        <v>200</v>
      </c>
      <c r="FH35" s="28" t="s">
        <v>110</v>
      </c>
      <c r="FI35" s="28" t="s">
        <v>200</v>
      </c>
      <c r="FJ35" s="28" t="s">
        <v>110</v>
      </c>
      <c r="FK35" s="28" t="s">
        <v>200</v>
      </c>
      <c r="FL35" s="28" t="s">
        <v>200</v>
      </c>
      <c r="FM35" s="28" t="s">
        <v>149</v>
      </c>
      <c r="FN35" s="28" t="s">
        <v>200</v>
      </c>
      <c r="FO35" s="28" t="s">
        <v>200</v>
      </c>
      <c r="FP35" s="28" t="s">
        <v>128</v>
      </c>
      <c r="FQ35" s="28" t="s">
        <v>149</v>
      </c>
      <c r="FR35" s="28" t="s">
        <v>149</v>
      </c>
      <c r="FS35" s="28" t="s">
        <v>200</v>
      </c>
      <c r="FT35" s="28" t="s">
        <v>200</v>
      </c>
      <c r="FU35" s="28" t="s">
        <v>200</v>
      </c>
      <c r="FV35" s="28" t="s">
        <v>200</v>
      </c>
      <c r="FW35" s="28" t="s">
        <v>110</v>
      </c>
      <c r="FX35" s="28" t="s">
        <v>200</v>
      </c>
      <c r="FY35" s="28" t="s">
        <v>149</v>
      </c>
      <c r="FZ35" s="28" t="s">
        <v>110</v>
      </c>
      <c r="GA35" s="28" t="s">
        <v>128</v>
      </c>
      <c r="GB35" s="28"/>
      <c r="GC35" s="28" t="s">
        <v>149</v>
      </c>
      <c r="GD35" s="28" t="s">
        <v>200</v>
      </c>
      <c r="GE35" s="28" t="s">
        <v>110</v>
      </c>
      <c r="GF35" s="28" t="s">
        <v>128</v>
      </c>
      <c r="GG35" s="28" t="s">
        <v>200</v>
      </c>
      <c r="GH35" s="28" t="s">
        <v>200</v>
      </c>
      <c r="GI35" s="28" t="s">
        <v>128</v>
      </c>
      <c r="GJ35" s="28" t="s">
        <v>200</v>
      </c>
      <c r="GK35" s="28" t="s">
        <v>110</v>
      </c>
      <c r="GL35" s="28" t="s">
        <v>200</v>
      </c>
      <c r="GM35" s="28" t="s">
        <v>110</v>
      </c>
      <c r="GN35" s="28" t="s">
        <v>200</v>
      </c>
      <c r="GO35" s="28" t="s">
        <v>200</v>
      </c>
      <c r="GP35" s="28" t="s">
        <v>110</v>
      </c>
      <c r="GQ35" s="28" t="s">
        <v>200</v>
      </c>
      <c r="GR35" s="28" t="s">
        <v>200</v>
      </c>
      <c r="GS35" s="28" t="s">
        <v>200</v>
      </c>
      <c r="GT35" s="28" t="s">
        <v>200</v>
      </c>
      <c r="GU35" s="28" t="s">
        <v>149</v>
      </c>
      <c r="GV35" s="28" t="s">
        <v>200</v>
      </c>
      <c r="GW35" s="28" t="s">
        <v>200</v>
      </c>
      <c r="GX35" s="28" t="s">
        <v>200</v>
      </c>
      <c r="GY35" s="28" t="s">
        <v>200</v>
      </c>
      <c r="GZ35" s="28" t="s">
        <v>149</v>
      </c>
      <c r="HA35" s="28">
        <v>30170565</v>
      </c>
      <c r="HB35" s="28" t="s">
        <v>110</v>
      </c>
      <c r="HC35" s="28" t="s">
        <v>200</v>
      </c>
      <c r="HD35" s="28" t="s">
        <v>200</v>
      </c>
      <c r="HE35" s="28" t="s">
        <v>200</v>
      </c>
      <c r="HF35" s="28" t="s">
        <v>110</v>
      </c>
      <c r="HG35" s="28" t="s">
        <v>200</v>
      </c>
      <c r="HH35" s="28" t="s">
        <v>200</v>
      </c>
      <c r="HI35" s="28" t="s">
        <v>110</v>
      </c>
      <c r="HJ35" s="28" t="s">
        <v>200</v>
      </c>
      <c r="HK35" s="28" t="s">
        <v>110</v>
      </c>
      <c r="HL35" s="28" t="s">
        <v>200</v>
      </c>
      <c r="HM35" s="28" t="s">
        <v>200</v>
      </c>
      <c r="HN35" s="28" t="s">
        <v>200</v>
      </c>
      <c r="HO35" s="28" t="s">
        <v>200</v>
      </c>
      <c r="HP35" s="28" t="s">
        <v>200</v>
      </c>
      <c r="HQ35" s="28" t="s">
        <v>200</v>
      </c>
      <c r="HR35" s="28" t="s">
        <v>200</v>
      </c>
      <c r="HS35" s="28" t="s">
        <v>200</v>
      </c>
      <c r="HT35" s="28" t="s">
        <v>200</v>
      </c>
      <c r="HU35" s="28" t="s">
        <v>200</v>
      </c>
      <c r="HV35" s="28" t="s">
        <v>200</v>
      </c>
      <c r="HW35" s="28" t="s">
        <v>200</v>
      </c>
      <c r="HX35" s="28" t="s">
        <v>110</v>
      </c>
      <c r="HY35" s="28" t="s">
        <v>200</v>
      </c>
      <c r="HZ35" s="28" t="s">
        <v>110</v>
      </c>
      <c r="IA35" s="28" t="s">
        <v>200</v>
      </c>
      <c r="IB35" s="28" t="s">
        <v>200</v>
      </c>
      <c r="IC35" s="28" t="s">
        <v>200</v>
      </c>
      <c r="ID35" s="28" t="s">
        <v>200</v>
      </c>
      <c r="IE35" s="28" t="s">
        <v>200</v>
      </c>
      <c r="IF35" s="28" t="s">
        <v>110</v>
      </c>
      <c r="IG35" s="28" t="s">
        <v>200</v>
      </c>
      <c r="IH35" s="28" t="s">
        <v>200</v>
      </c>
      <c r="II35" s="28" t="s">
        <v>200</v>
      </c>
      <c r="IJ35" s="28" t="s">
        <v>200</v>
      </c>
      <c r="IK35" s="28" t="s">
        <v>200</v>
      </c>
      <c r="IL35" s="28" t="s">
        <v>200</v>
      </c>
      <c r="IM35" s="28" t="s">
        <v>200</v>
      </c>
      <c r="IN35" s="28" t="s">
        <v>200</v>
      </c>
      <c r="IO35" s="28" t="s">
        <v>200</v>
      </c>
      <c r="IP35" s="28" t="s">
        <v>200</v>
      </c>
      <c r="IQ35" s="28" t="s">
        <v>200</v>
      </c>
      <c r="IR35" s="28" t="s">
        <v>200</v>
      </c>
      <c r="IS35" s="28" t="s">
        <v>200</v>
      </c>
      <c r="IT35" s="28" t="s">
        <v>200</v>
      </c>
      <c r="IU35" s="28" t="s">
        <v>200</v>
      </c>
      <c r="IV35" s="28" t="s">
        <v>200</v>
      </c>
      <c r="IW35" s="28" t="s">
        <v>200</v>
      </c>
      <c r="IX35" s="28" t="s">
        <v>200</v>
      </c>
      <c r="IY35" s="28" t="s">
        <v>200</v>
      </c>
      <c r="IZ35" s="28" t="s">
        <v>200</v>
      </c>
      <c r="JA35" s="28" t="s">
        <v>200</v>
      </c>
      <c r="JB35" s="28" t="s">
        <v>200</v>
      </c>
      <c r="JC35" s="28" t="s">
        <v>200</v>
      </c>
      <c r="JD35" s="28"/>
      <c r="JE35" s="28"/>
      <c r="JF35" s="28" t="s">
        <v>200</v>
      </c>
      <c r="JG35" s="28" t="s">
        <v>200</v>
      </c>
      <c r="JH35" s="28" t="s">
        <v>200</v>
      </c>
      <c r="JI35" s="28" t="s">
        <v>200</v>
      </c>
      <c r="JJ35" s="34" t="s">
        <v>200</v>
      </c>
      <c r="JK35" s="34" t="s">
        <v>200</v>
      </c>
      <c r="JL35" s="34" t="s">
        <v>200</v>
      </c>
      <c r="JM35" s="34" t="s">
        <v>200</v>
      </c>
      <c r="JN35" s="34" t="s">
        <v>200</v>
      </c>
      <c r="JO35" s="34" t="s">
        <v>200</v>
      </c>
      <c r="JP35" s="34" t="s">
        <v>149</v>
      </c>
      <c r="JQ35" s="34"/>
      <c r="JR35" s="34" t="s">
        <v>128</v>
      </c>
      <c r="JS35" s="34" t="s">
        <v>149</v>
      </c>
      <c r="JT35" s="34" t="s">
        <v>200</v>
      </c>
      <c r="JU35" s="34" t="s">
        <v>200</v>
      </c>
      <c r="JV35" s="34" t="s">
        <v>200</v>
      </c>
      <c r="JW35" s="34" t="s">
        <v>200</v>
      </c>
      <c r="JX35" s="34" t="s">
        <v>200</v>
      </c>
      <c r="JY35" s="34" t="s">
        <v>200</v>
      </c>
      <c r="JZ35" s="34" t="s">
        <v>200</v>
      </c>
      <c r="KA35" s="34"/>
      <c r="KB35" s="34" t="s">
        <v>200</v>
      </c>
      <c r="KC35" s="34" t="s">
        <v>200</v>
      </c>
      <c r="KD35" s="34">
        <v>8186000</v>
      </c>
      <c r="KE35" s="34" t="s">
        <v>200</v>
      </c>
      <c r="KF35" s="34" t="s">
        <v>200</v>
      </c>
      <c r="KG35" s="34" t="s">
        <v>149</v>
      </c>
      <c r="KH35" s="34" t="s">
        <v>200</v>
      </c>
      <c r="KI35" s="34" t="s">
        <v>200</v>
      </c>
    </row>
    <row r="36" spans="1:295" ht="17.25" customHeight="1">
      <c r="A36" s="103"/>
      <c r="B36" s="24" t="s">
        <v>106</v>
      </c>
      <c r="C36" s="21" t="s">
        <v>60</v>
      </c>
      <c r="D36" s="28" t="s">
        <v>200</v>
      </c>
      <c r="E36" s="28" t="s">
        <v>200</v>
      </c>
      <c r="F36" s="28" t="s">
        <v>200</v>
      </c>
      <c r="G36" s="28" t="s">
        <v>200</v>
      </c>
      <c r="H36" s="28" t="s">
        <v>148</v>
      </c>
      <c r="I36" s="28" t="s">
        <v>200</v>
      </c>
      <c r="J36" s="28" t="s">
        <v>200</v>
      </c>
      <c r="K36" s="28" t="s">
        <v>128</v>
      </c>
      <c r="L36" s="28" t="s">
        <v>200</v>
      </c>
      <c r="M36" s="28" t="s">
        <v>110</v>
      </c>
      <c r="N36" s="28" t="s">
        <v>110</v>
      </c>
      <c r="O36" s="28" t="s">
        <v>200</v>
      </c>
      <c r="P36" s="28" t="s">
        <v>200</v>
      </c>
      <c r="Q36" s="28" t="s">
        <v>200</v>
      </c>
      <c r="R36" s="28" t="s">
        <v>200</v>
      </c>
      <c r="S36" s="28" t="s">
        <v>200</v>
      </c>
      <c r="T36" s="28" t="s">
        <v>200</v>
      </c>
      <c r="U36" s="28" t="s">
        <v>110</v>
      </c>
      <c r="V36" s="28" t="s">
        <v>110</v>
      </c>
      <c r="W36" s="28" t="s">
        <v>128</v>
      </c>
      <c r="X36" s="28" t="s">
        <v>200</v>
      </c>
      <c r="Y36" s="28" t="s">
        <v>200</v>
      </c>
      <c r="Z36" s="28" t="s">
        <v>200</v>
      </c>
      <c r="AA36" s="28" t="s">
        <v>200</v>
      </c>
      <c r="AB36" s="28" t="s">
        <v>200</v>
      </c>
      <c r="AC36" s="28" t="s">
        <v>200</v>
      </c>
      <c r="AD36" s="28" t="s">
        <v>200</v>
      </c>
      <c r="AE36" s="28" t="s">
        <v>200</v>
      </c>
      <c r="AF36" s="28" t="s">
        <v>200</v>
      </c>
      <c r="AG36" s="28" t="s">
        <v>110</v>
      </c>
      <c r="AH36" s="28" t="s">
        <v>149</v>
      </c>
      <c r="AI36" s="28" t="s">
        <v>148</v>
      </c>
      <c r="AJ36" s="28" t="s">
        <v>200</v>
      </c>
      <c r="AK36" s="28" t="s">
        <v>200</v>
      </c>
      <c r="AL36" s="28" t="s">
        <v>200</v>
      </c>
      <c r="AM36" s="28" t="s">
        <v>200</v>
      </c>
      <c r="AN36" s="28" t="s">
        <v>128</v>
      </c>
      <c r="AO36" s="28" t="s">
        <v>200</v>
      </c>
      <c r="AP36" s="28" t="s">
        <v>149</v>
      </c>
      <c r="AQ36" s="28" t="s">
        <v>200</v>
      </c>
      <c r="AR36" s="28" t="s">
        <v>128</v>
      </c>
      <c r="AS36" s="28" t="s">
        <v>200</v>
      </c>
      <c r="AT36" s="28" t="s">
        <v>200</v>
      </c>
      <c r="AU36" s="28" t="s">
        <v>110</v>
      </c>
      <c r="AV36" s="28" t="s">
        <v>200</v>
      </c>
      <c r="AW36" s="28" t="s">
        <v>200</v>
      </c>
      <c r="AX36" s="28" t="s">
        <v>200</v>
      </c>
      <c r="AY36" s="28" t="s">
        <v>128</v>
      </c>
      <c r="AZ36" s="28" t="s">
        <v>200</v>
      </c>
      <c r="BA36" s="28" t="s">
        <v>200</v>
      </c>
      <c r="BB36" s="28" t="s">
        <v>148</v>
      </c>
      <c r="BC36" s="28" t="s">
        <v>200</v>
      </c>
      <c r="BD36" s="28" t="s">
        <v>128</v>
      </c>
      <c r="BE36" s="28" t="s">
        <v>110</v>
      </c>
      <c r="BF36" s="28" t="s">
        <v>200</v>
      </c>
      <c r="BG36" s="28" t="s">
        <v>110</v>
      </c>
      <c r="BH36" s="28" t="s">
        <v>200</v>
      </c>
      <c r="BI36" s="28" t="s">
        <v>200</v>
      </c>
      <c r="BJ36" s="28" t="s">
        <v>200</v>
      </c>
      <c r="BK36" s="28" t="s">
        <v>200</v>
      </c>
      <c r="BL36" s="28" t="s">
        <v>200</v>
      </c>
      <c r="BM36" s="28" t="s">
        <v>200</v>
      </c>
      <c r="BN36" s="28" t="s">
        <v>200</v>
      </c>
      <c r="BO36" s="28" t="s">
        <v>149</v>
      </c>
      <c r="BP36" s="28" t="s">
        <v>110</v>
      </c>
      <c r="BQ36" s="28" t="s">
        <v>110</v>
      </c>
      <c r="BR36" s="28" t="s">
        <v>128</v>
      </c>
      <c r="BS36" s="28"/>
      <c r="BT36" s="28" t="s">
        <v>110</v>
      </c>
      <c r="BU36" s="28" t="s">
        <v>200</v>
      </c>
      <c r="BV36" s="28" t="s">
        <v>149</v>
      </c>
      <c r="BW36" s="28" t="s">
        <v>200</v>
      </c>
      <c r="BX36" s="28" t="s">
        <v>200</v>
      </c>
      <c r="BY36" s="28" t="s">
        <v>200</v>
      </c>
      <c r="BZ36" s="28" t="s">
        <v>200</v>
      </c>
      <c r="CA36" s="28" t="s">
        <v>200</v>
      </c>
      <c r="CB36" s="28" t="s">
        <v>200</v>
      </c>
      <c r="CC36" s="28" t="s">
        <v>200</v>
      </c>
      <c r="CD36" s="28" t="s">
        <v>200</v>
      </c>
      <c r="CE36" s="28" t="s">
        <v>200</v>
      </c>
      <c r="CF36" s="28" t="s">
        <v>110</v>
      </c>
      <c r="CG36" s="28" t="s">
        <v>149</v>
      </c>
      <c r="CH36" s="28" t="s">
        <v>200</v>
      </c>
      <c r="CI36" s="28" t="s">
        <v>200</v>
      </c>
      <c r="CJ36" s="28" t="s">
        <v>110</v>
      </c>
      <c r="CK36" s="28" t="s">
        <v>200</v>
      </c>
      <c r="CL36" s="28" t="s">
        <v>200</v>
      </c>
      <c r="CM36" s="28" t="s">
        <v>200</v>
      </c>
      <c r="CN36" s="28" t="s">
        <v>200</v>
      </c>
      <c r="CO36" s="28" t="s">
        <v>200</v>
      </c>
      <c r="CP36" s="28" t="s">
        <v>200</v>
      </c>
      <c r="CQ36" s="28" t="s">
        <v>149</v>
      </c>
      <c r="CR36" s="28" t="s">
        <v>110</v>
      </c>
      <c r="CS36" s="28" t="s">
        <v>200</v>
      </c>
      <c r="CT36" s="28" t="s">
        <v>110</v>
      </c>
      <c r="CU36" s="28" t="s">
        <v>200</v>
      </c>
      <c r="CV36" s="28" t="s">
        <v>200</v>
      </c>
      <c r="CW36" s="28" t="s">
        <v>200</v>
      </c>
      <c r="CX36" s="28" t="s">
        <v>200</v>
      </c>
      <c r="CY36" s="28" t="s">
        <v>200</v>
      </c>
      <c r="CZ36" s="28" t="s">
        <v>110</v>
      </c>
      <c r="DA36" s="28" t="s">
        <v>200</v>
      </c>
      <c r="DB36" s="28" t="s">
        <v>110</v>
      </c>
      <c r="DC36" s="28" t="s">
        <v>149</v>
      </c>
      <c r="DD36" s="28" t="s">
        <v>149</v>
      </c>
      <c r="DE36" s="28" t="s">
        <v>200</v>
      </c>
      <c r="DF36" s="28" t="s">
        <v>200</v>
      </c>
      <c r="DG36" s="28">
        <v>61791732</v>
      </c>
      <c r="DH36" s="28" t="s">
        <v>200</v>
      </c>
      <c r="DI36" s="28" t="s">
        <v>200</v>
      </c>
      <c r="DJ36" s="28" t="s">
        <v>200</v>
      </c>
      <c r="DK36" s="28" t="s">
        <v>200</v>
      </c>
      <c r="DL36" s="28" t="s">
        <v>200</v>
      </c>
      <c r="DM36" s="28" t="s">
        <v>200</v>
      </c>
      <c r="DN36" s="28" t="s">
        <v>200</v>
      </c>
      <c r="DO36" s="28" t="s">
        <v>200</v>
      </c>
      <c r="DP36" s="28" t="s">
        <v>200</v>
      </c>
      <c r="DQ36" s="28" t="s">
        <v>200</v>
      </c>
      <c r="DR36" s="28" t="s">
        <v>200</v>
      </c>
      <c r="DS36" s="28" t="s">
        <v>200</v>
      </c>
      <c r="DT36" s="28" t="s">
        <v>200</v>
      </c>
      <c r="DU36" s="28" t="s">
        <v>200</v>
      </c>
      <c r="DV36" s="28" t="s">
        <v>200</v>
      </c>
      <c r="DW36" s="28" t="s">
        <v>200</v>
      </c>
      <c r="DX36" s="28" t="s">
        <v>200</v>
      </c>
      <c r="DY36" s="28" t="s">
        <v>200</v>
      </c>
      <c r="DZ36" s="28" t="s">
        <v>200</v>
      </c>
      <c r="EA36" s="28" t="s">
        <v>200</v>
      </c>
      <c r="EB36" s="28" t="s">
        <v>200</v>
      </c>
      <c r="EC36" s="28" t="s">
        <v>200</v>
      </c>
      <c r="ED36" s="28" t="s">
        <v>200</v>
      </c>
      <c r="EE36" s="28" t="s">
        <v>200</v>
      </c>
      <c r="EF36" s="28" t="s">
        <v>200</v>
      </c>
      <c r="EG36" s="28" t="s">
        <v>200</v>
      </c>
      <c r="EH36" s="28" t="s">
        <v>149</v>
      </c>
      <c r="EI36" s="28" t="s">
        <v>200</v>
      </c>
      <c r="EJ36" s="28" t="s">
        <v>200</v>
      </c>
      <c r="EK36" s="28" t="s">
        <v>200</v>
      </c>
      <c r="EL36" s="28" t="s">
        <v>200</v>
      </c>
      <c r="EM36" s="28" t="s">
        <v>200</v>
      </c>
      <c r="EN36" s="28" t="s">
        <v>200</v>
      </c>
      <c r="EO36" s="28" t="s">
        <v>200</v>
      </c>
      <c r="EP36" s="28" t="s">
        <v>200</v>
      </c>
      <c r="EQ36" s="28" t="s">
        <v>200</v>
      </c>
      <c r="ER36" s="28" t="s">
        <v>200</v>
      </c>
      <c r="ES36" s="28" t="s">
        <v>200</v>
      </c>
      <c r="ET36" s="28" t="s">
        <v>200</v>
      </c>
      <c r="EU36" s="28" t="s">
        <v>200</v>
      </c>
      <c r="EV36" s="28" t="s">
        <v>200</v>
      </c>
      <c r="EW36" s="28" t="s">
        <v>200</v>
      </c>
      <c r="EX36" s="28" t="s">
        <v>200</v>
      </c>
      <c r="EY36" s="28" t="s">
        <v>200</v>
      </c>
      <c r="EZ36" s="28" t="s">
        <v>200</v>
      </c>
      <c r="FA36" s="28">
        <v>558707774</v>
      </c>
      <c r="FB36" s="28" t="s">
        <v>149</v>
      </c>
      <c r="FC36" s="28" t="s">
        <v>200</v>
      </c>
      <c r="FD36" s="28" t="s">
        <v>200</v>
      </c>
      <c r="FE36" s="28" t="s">
        <v>200</v>
      </c>
      <c r="FF36" s="28" t="s">
        <v>200</v>
      </c>
      <c r="FG36" s="28" t="s">
        <v>200</v>
      </c>
      <c r="FH36" s="28" t="s">
        <v>110</v>
      </c>
      <c r="FI36" s="28" t="s">
        <v>200</v>
      </c>
      <c r="FJ36" s="28" t="s">
        <v>110</v>
      </c>
      <c r="FK36" s="28" t="s">
        <v>200</v>
      </c>
      <c r="FL36" s="28" t="s">
        <v>200</v>
      </c>
      <c r="FM36" s="28" t="s">
        <v>149</v>
      </c>
      <c r="FN36" s="28" t="s">
        <v>200</v>
      </c>
      <c r="FO36" s="28" t="s">
        <v>200</v>
      </c>
      <c r="FP36" s="28" t="s">
        <v>128</v>
      </c>
      <c r="FQ36" s="28" t="s">
        <v>149</v>
      </c>
      <c r="FR36" s="28" t="s">
        <v>149</v>
      </c>
      <c r="FS36" s="28" t="s">
        <v>200</v>
      </c>
      <c r="FT36" s="28" t="s">
        <v>200</v>
      </c>
      <c r="FU36" s="28">
        <v>3124833536</v>
      </c>
      <c r="FV36" s="28" t="s">
        <v>200</v>
      </c>
      <c r="FW36" s="28" t="s">
        <v>110</v>
      </c>
      <c r="FX36" s="28" t="s">
        <v>200</v>
      </c>
      <c r="FY36" s="28" t="s">
        <v>149</v>
      </c>
      <c r="FZ36" s="28" t="s">
        <v>110</v>
      </c>
      <c r="GA36" s="28" t="s">
        <v>128</v>
      </c>
      <c r="GB36" s="28"/>
      <c r="GC36" s="28" t="s">
        <v>149</v>
      </c>
      <c r="GD36" s="28" t="s">
        <v>200</v>
      </c>
      <c r="GE36" s="28" t="s">
        <v>110</v>
      </c>
      <c r="GF36" s="28" t="s">
        <v>128</v>
      </c>
      <c r="GG36" s="28" t="s">
        <v>200</v>
      </c>
      <c r="GH36" s="28" t="s">
        <v>200</v>
      </c>
      <c r="GI36" s="28" t="s">
        <v>128</v>
      </c>
      <c r="GJ36" s="28" t="s">
        <v>200</v>
      </c>
      <c r="GK36" s="28" t="s">
        <v>110</v>
      </c>
      <c r="GL36" s="28" t="s">
        <v>200</v>
      </c>
      <c r="GM36" s="28" t="s">
        <v>110</v>
      </c>
      <c r="GN36" s="28" t="s">
        <v>200</v>
      </c>
      <c r="GO36" s="28" t="s">
        <v>200</v>
      </c>
      <c r="GP36" s="28" t="s">
        <v>110</v>
      </c>
      <c r="GQ36" s="28" t="s">
        <v>200</v>
      </c>
      <c r="GR36" s="28" t="s">
        <v>200</v>
      </c>
      <c r="GS36" s="28">
        <v>2623862</v>
      </c>
      <c r="GT36" s="28" t="s">
        <v>200</v>
      </c>
      <c r="GU36" s="28" t="s">
        <v>149</v>
      </c>
      <c r="GV36" s="28" t="s">
        <v>200</v>
      </c>
      <c r="GW36" s="28" t="s">
        <v>200</v>
      </c>
      <c r="GX36" s="28">
        <v>1451389097</v>
      </c>
      <c r="GY36" s="28" t="s">
        <v>200</v>
      </c>
      <c r="GZ36" s="28" t="s">
        <v>149</v>
      </c>
      <c r="HA36" s="28" t="s">
        <v>200</v>
      </c>
      <c r="HB36" s="28" t="s">
        <v>110</v>
      </c>
      <c r="HC36" s="28" t="s">
        <v>200</v>
      </c>
      <c r="HD36" s="28" t="s">
        <v>200</v>
      </c>
      <c r="HE36" s="28" t="s">
        <v>200</v>
      </c>
      <c r="HF36" s="28" t="s">
        <v>110</v>
      </c>
      <c r="HG36" s="28" t="s">
        <v>200</v>
      </c>
      <c r="HH36" s="28" t="s">
        <v>200</v>
      </c>
      <c r="HI36" s="28" t="s">
        <v>110</v>
      </c>
      <c r="HJ36" s="28" t="s">
        <v>200</v>
      </c>
      <c r="HK36" s="28" t="s">
        <v>110</v>
      </c>
      <c r="HL36" s="28" t="s">
        <v>200</v>
      </c>
      <c r="HM36" s="28" t="s">
        <v>200</v>
      </c>
      <c r="HN36" s="28" t="s">
        <v>200</v>
      </c>
      <c r="HO36" s="28" t="s">
        <v>200</v>
      </c>
      <c r="HP36" s="28" t="s">
        <v>200</v>
      </c>
      <c r="HQ36" s="28" t="s">
        <v>200</v>
      </c>
      <c r="HR36" s="28" t="s">
        <v>200</v>
      </c>
      <c r="HS36" s="28" t="s">
        <v>200</v>
      </c>
      <c r="HT36" s="28" t="s">
        <v>200</v>
      </c>
      <c r="HU36" s="28" t="s">
        <v>200</v>
      </c>
      <c r="HV36" s="28" t="s">
        <v>200</v>
      </c>
      <c r="HW36" s="28" t="s">
        <v>200</v>
      </c>
      <c r="HX36" s="28" t="s">
        <v>110</v>
      </c>
      <c r="HY36" s="28" t="s">
        <v>200</v>
      </c>
      <c r="HZ36" s="28" t="s">
        <v>110</v>
      </c>
      <c r="IA36" s="28" t="s">
        <v>200</v>
      </c>
      <c r="IB36" s="28" t="s">
        <v>200</v>
      </c>
      <c r="IC36" s="28" t="s">
        <v>200</v>
      </c>
      <c r="ID36" s="28" t="s">
        <v>200</v>
      </c>
      <c r="IE36" s="28" t="s">
        <v>200</v>
      </c>
      <c r="IF36" s="28" t="s">
        <v>110</v>
      </c>
      <c r="IG36" s="28" t="s">
        <v>200</v>
      </c>
      <c r="IH36" s="28" t="s">
        <v>200</v>
      </c>
      <c r="II36" s="28" t="s">
        <v>200</v>
      </c>
      <c r="IJ36" s="28" t="s">
        <v>200</v>
      </c>
      <c r="IK36" s="28" t="s">
        <v>200</v>
      </c>
      <c r="IL36" s="28" t="s">
        <v>200</v>
      </c>
      <c r="IM36" s="28" t="s">
        <v>200</v>
      </c>
      <c r="IN36" s="28" t="s">
        <v>200</v>
      </c>
      <c r="IO36" s="28" t="s">
        <v>200</v>
      </c>
      <c r="IP36" s="28" t="s">
        <v>200</v>
      </c>
      <c r="IQ36" s="28" t="s">
        <v>200</v>
      </c>
      <c r="IR36" s="28" t="s">
        <v>200</v>
      </c>
      <c r="IS36" s="28" t="s">
        <v>200</v>
      </c>
      <c r="IT36" s="28" t="s">
        <v>200</v>
      </c>
      <c r="IU36" s="28" t="s">
        <v>200</v>
      </c>
      <c r="IV36" s="28" t="s">
        <v>200</v>
      </c>
      <c r="IW36" s="28" t="s">
        <v>200</v>
      </c>
      <c r="IX36" s="28" t="s">
        <v>200</v>
      </c>
      <c r="IY36" s="28" t="s">
        <v>200</v>
      </c>
      <c r="IZ36" s="28" t="s">
        <v>200</v>
      </c>
      <c r="JA36" s="28" t="s">
        <v>200</v>
      </c>
      <c r="JB36" s="28" t="s">
        <v>200</v>
      </c>
      <c r="JC36" s="28" t="s">
        <v>200</v>
      </c>
      <c r="JD36" s="28"/>
      <c r="JE36" s="28"/>
      <c r="JF36" s="28" t="s">
        <v>200</v>
      </c>
      <c r="JG36" s="28" t="s">
        <v>200</v>
      </c>
      <c r="JH36" s="28" t="s">
        <v>200</v>
      </c>
      <c r="JI36" s="28" t="s">
        <v>200</v>
      </c>
      <c r="JJ36" s="34" t="s">
        <v>200</v>
      </c>
      <c r="JK36" s="34" t="s">
        <v>200</v>
      </c>
      <c r="JL36" s="34" t="s">
        <v>200</v>
      </c>
      <c r="JM36" s="34" t="s">
        <v>200</v>
      </c>
      <c r="JN36" s="34" t="s">
        <v>200</v>
      </c>
      <c r="JO36" s="34" t="s">
        <v>200</v>
      </c>
      <c r="JP36" s="34" t="s">
        <v>149</v>
      </c>
      <c r="JQ36" s="34"/>
      <c r="JR36" s="34" t="s">
        <v>128</v>
      </c>
      <c r="JS36" s="34" t="s">
        <v>149</v>
      </c>
      <c r="JT36" s="34" t="s">
        <v>200</v>
      </c>
      <c r="JU36" s="34" t="s">
        <v>200</v>
      </c>
      <c r="JV36" s="34" t="s">
        <v>200</v>
      </c>
      <c r="JW36" s="34" t="s">
        <v>200</v>
      </c>
      <c r="JX36" s="34" t="s">
        <v>200</v>
      </c>
      <c r="JY36" s="34" t="s">
        <v>200</v>
      </c>
      <c r="JZ36" s="34" t="s">
        <v>200</v>
      </c>
      <c r="KA36" s="34"/>
      <c r="KB36" s="34" t="s">
        <v>200</v>
      </c>
      <c r="KC36" s="34" t="s">
        <v>200</v>
      </c>
      <c r="KD36" s="34" t="s">
        <v>200</v>
      </c>
      <c r="KE36" s="34" t="s">
        <v>200</v>
      </c>
      <c r="KF36" s="34" t="s">
        <v>200</v>
      </c>
      <c r="KG36" s="34" t="s">
        <v>149</v>
      </c>
      <c r="KH36" s="34" t="s">
        <v>200</v>
      </c>
      <c r="KI36" s="34" t="s">
        <v>200</v>
      </c>
    </row>
    <row r="37" spans="1:295" ht="17.25" customHeight="1">
      <c r="A37" s="103"/>
      <c r="B37" s="24" t="s">
        <v>144</v>
      </c>
      <c r="C37" s="21" t="s">
        <v>61</v>
      </c>
      <c r="D37" s="28" t="s">
        <v>200</v>
      </c>
      <c r="E37" s="28" t="s">
        <v>200</v>
      </c>
      <c r="F37" s="28" t="s">
        <v>200</v>
      </c>
      <c r="G37" s="28" t="s">
        <v>200</v>
      </c>
      <c r="H37" s="28" t="s">
        <v>148</v>
      </c>
      <c r="I37" s="28" t="s">
        <v>200</v>
      </c>
      <c r="J37" s="28" t="s">
        <v>200</v>
      </c>
      <c r="K37" s="28" t="s">
        <v>128</v>
      </c>
      <c r="L37" s="28" t="s">
        <v>200</v>
      </c>
      <c r="M37" s="28" t="s">
        <v>110</v>
      </c>
      <c r="N37" s="28" t="s">
        <v>110</v>
      </c>
      <c r="O37" s="28" t="s">
        <v>200</v>
      </c>
      <c r="P37" s="28" t="s">
        <v>200</v>
      </c>
      <c r="Q37" s="28" t="s">
        <v>200</v>
      </c>
      <c r="R37" s="28" t="s">
        <v>200</v>
      </c>
      <c r="S37" s="28" t="s">
        <v>200</v>
      </c>
      <c r="T37" s="28" t="s">
        <v>200</v>
      </c>
      <c r="U37" s="28" t="s">
        <v>110</v>
      </c>
      <c r="V37" s="28" t="s">
        <v>110</v>
      </c>
      <c r="W37" s="28" t="s">
        <v>128</v>
      </c>
      <c r="X37" s="28" t="s">
        <v>200</v>
      </c>
      <c r="Y37" s="28" t="s">
        <v>200</v>
      </c>
      <c r="Z37" s="28" t="s">
        <v>200</v>
      </c>
      <c r="AA37" s="28" t="s">
        <v>200</v>
      </c>
      <c r="AB37" s="28" t="s">
        <v>200</v>
      </c>
      <c r="AC37" s="28" t="s">
        <v>200</v>
      </c>
      <c r="AD37" s="28" t="s">
        <v>200</v>
      </c>
      <c r="AE37" s="28" t="s">
        <v>200</v>
      </c>
      <c r="AF37" s="28" t="s">
        <v>200</v>
      </c>
      <c r="AG37" s="28" t="s">
        <v>110</v>
      </c>
      <c r="AH37" s="28" t="s">
        <v>149</v>
      </c>
      <c r="AI37" s="28" t="s">
        <v>148</v>
      </c>
      <c r="AJ37" s="28" t="s">
        <v>200</v>
      </c>
      <c r="AK37" s="28" t="s">
        <v>200</v>
      </c>
      <c r="AL37" s="28" t="s">
        <v>200</v>
      </c>
      <c r="AM37" s="28" t="s">
        <v>200</v>
      </c>
      <c r="AN37" s="28" t="s">
        <v>128</v>
      </c>
      <c r="AO37" s="28" t="s">
        <v>200</v>
      </c>
      <c r="AP37" s="28" t="s">
        <v>149</v>
      </c>
      <c r="AQ37" s="28" t="s">
        <v>200</v>
      </c>
      <c r="AR37" s="28" t="s">
        <v>128</v>
      </c>
      <c r="AS37" s="28" t="s">
        <v>200</v>
      </c>
      <c r="AT37" s="28" t="s">
        <v>200</v>
      </c>
      <c r="AU37" s="28" t="s">
        <v>110</v>
      </c>
      <c r="AV37" s="28" t="s">
        <v>200</v>
      </c>
      <c r="AW37" s="28" t="s">
        <v>200</v>
      </c>
      <c r="AX37" s="28" t="s">
        <v>200</v>
      </c>
      <c r="AY37" s="28" t="s">
        <v>128</v>
      </c>
      <c r="AZ37" s="28" t="s">
        <v>200</v>
      </c>
      <c r="BA37" s="28" t="s">
        <v>200</v>
      </c>
      <c r="BB37" s="28" t="s">
        <v>148</v>
      </c>
      <c r="BC37" s="28" t="s">
        <v>200</v>
      </c>
      <c r="BD37" s="28" t="s">
        <v>128</v>
      </c>
      <c r="BE37" s="28" t="s">
        <v>110</v>
      </c>
      <c r="BF37" s="28" t="s">
        <v>200</v>
      </c>
      <c r="BG37" s="28" t="s">
        <v>110</v>
      </c>
      <c r="BH37" s="28" t="s">
        <v>200</v>
      </c>
      <c r="BI37" s="28" t="s">
        <v>200</v>
      </c>
      <c r="BJ37" s="28" t="s">
        <v>200</v>
      </c>
      <c r="BK37" s="28" t="s">
        <v>200</v>
      </c>
      <c r="BL37" s="28" t="s">
        <v>200</v>
      </c>
      <c r="BM37" s="28" t="s">
        <v>200</v>
      </c>
      <c r="BN37" s="28" t="s">
        <v>200</v>
      </c>
      <c r="BO37" s="28" t="s">
        <v>149</v>
      </c>
      <c r="BP37" s="28" t="s">
        <v>110</v>
      </c>
      <c r="BQ37" s="28" t="s">
        <v>110</v>
      </c>
      <c r="BR37" s="28" t="s">
        <v>128</v>
      </c>
      <c r="BS37" s="28"/>
      <c r="BT37" s="28" t="s">
        <v>110</v>
      </c>
      <c r="BU37" s="28"/>
      <c r="BV37" s="28" t="s">
        <v>149</v>
      </c>
      <c r="BW37" s="28" t="s">
        <v>200</v>
      </c>
      <c r="BX37" s="28" t="s">
        <v>200</v>
      </c>
      <c r="BY37" s="28" t="s">
        <v>200</v>
      </c>
      <c r="BZ37" s="28" t="s">
        <v>200</v>
      </c>
      <c r="CA37" s="28" t="s">
        <v>200</v>
      </c>
      <c r="CB37" s="28" t="s">
        <v>200</v>
      </c>
      <c r="CC37" s="28" t="s">
        <v>200</v>
      </c>
      <c r="CD37" s="28" t="s">
        <v>200</v>
      </c>
      <c r="CE37" s="28" t="s">
        <v>200</v>
      </c>
      <c r="CF37" s="28" t="s">
        <v>110</v>
      </c>
      <c r="CG37" s="28" t="s">
        <v>149</v>
      </c>
      <c r="CH37" s="28" t="s">
        <v>200</v>
      </c>
      <c r="CI37" s="28" t="s">
        <v>200</v>
      </c>
      <c r="CJ37" s="28" t="s">
        <v>110</v>
      </c>
      <c r="CK37" s="28" t="s">
        <v>200</v>
      </c>
      <c r="CL37" s="28" t="s">
        <v>200</v>
      </c>
      <c r="CM37" s="28" t="s">
        <v>200</v>
      </c>
      <c r="CN37" s="28" t="s">
        <v>200</v>
      </c>
      <c r="CO37" s="28" t="s">
        <v>200</v>
      </c>
      <c r="CP37" s="28" t="s">
        <v>200</v>
      </c>
      <c r="CQ37" s="28" t="s">
        <v>149</v>
      </c>
      <c r="CR37" s="28" t="s">
        <v>110</v>
      </c>
      <c r="CS37" s="28" t="s">
        <v>200</v>
      </c>
      <c r="CT37" s="28" t="s">
        <v>110</v>
      </c>
      <c r="CU37" s="28" t="s">
        <v>200</v>
      </c>
      <c r="CV37" s="28" t="s">
        <v>200</v>
      </c>
      <c r="CW37" s="28" t="s">
        <v>200</v>
      </c>
      <c r="CX37" s="28" t="s">
        <v>200</v>
      </c>
      <c r="CY37" s="28">
        <v>86144332</v>
      </c>
      <c r="CZ37" s="28" t="s">
        <v>110</v>
      </c>
      <c r="DA37" s="28" t="s">
        <v>200</v>
      </c>
      <c r="DB37" s="28" t="s">
        <v>110</v>
      </c>
      <c r="DC37" s="28" t="s">
        <v>149</v>
      </c>
      <c r="DD37" s="28" t="s">
        <v>149</v>
      </c>
      <c r="DE37" s="28" t="s">
        <v>200</v>
      </c>
      <c r="DF37" s="28" t="s">
        <v>200</v>
      </c>
      <c r="DG37" s="28" t="s">
        <v>200</v>
      </c>
      <c r="DH37" s="28" t="s">
        <v>200</v>
      </c>
      <c r="DI37" s="28" t="s">
        <v>200</v>
      </c>
      <c r="DJ37" s="28" t="s">
        <v>200</v>
      </c>
      <c r="DK37" s="28" t="s">
        <v>200</v>
      </c>
      <c r="DL37" s="28" t="s">
        <v>200</v>
      </c>
      <c r="DM37" s="28" t="s">
        <v>200</v>
      </c>
      <c r="DN37" s="28" t="s">
        <v>200</v>
      </c>
      <c r="DO37" s="28" t="s">
        <v>200</v>
      </c>
      <c r="DP37" s="28" t="s">
        <v>200</v>
      </c>
      <c r="DQ37" s="28" t="s">
        <v>200</v>
      </c>
      <c r="DR37" s="28" t="s">
        <v>200</v>
      </c>
      <c r="DS37" s="28" t="s">
        <v>200</v>
      </c>
      <c r="DT37" s="28" t="s">
        <v>200</v>
      </c>
      <c r="DU37" s="28" t="s">
        <v>200</v>
      </c>
      <c r="DV37" s="28" t="s">
        <v>200</v>
      </c>
      <c r="DW37" s="28" t="s">
        <v>200</v>
      </c>
      <c r="DX37" s="28" t="s">
        <v>200</v>
      </c>
      <c r="DY37" s="28" t="s">
        <v>200</v>
      </c>
      <c r="DZ37" s="28" t="s">
        <v>200</v>
      </c>
      <c r="EA37" s="28" t="s">
        <v>200</v>
      </c>
      <c r="EB37" s="28" t="s">
        <v>200</v>
      </c>
      <c r="EC37" s="28" t="s">
        <v>200</v>
      </c>
      <c r="ED37" s="28" t="s">
        <v>200</v>
      </c>
      <c r="EE37" s="28" t="s">
        <v>200</v>
      </c>
      <c r="EF37" s="28" t="s">
        <v>200</v>
      </c>
      <c r="EG37" s="28" t="s">
        <v>200</v>
      </c>
      <c r="EH37" s="28" t="s">
        <v>149</v>
      </c>
      <c r="EI37" s="28" t="s">
        <v>200</v>
      </c>
      <c r="EJ37" s="28" t="s">
        <v>200</v>
      </c>
      <c r="EK37" s="28" t="s">
        <v>200</v>
      </c>
      <c r="EL37" s="28" t="s">
        <v>200</v>
      </c>
      <c r="EM37" s="28" t="s">
        <v>200</v>
      </c>
      <c r="EN37" s="28" t="s">
        <v>200</v>
      </c>
      <c r="EO37" s="28" t="s">
        <v>200</v>
      </c>
      <c r="EP37" s="28" t="s">
        <v>200</v>
      </c>
      <c r="EQ37" s="28" t="s">
        <v>200</v>
      </c>
      <c r="ER37" s="28" t="s">
        <v>200</v>
      </c>
      <c r="ES37" s="28" t="s">
        <v>200</v>
      </c>
      <c r="ET37" s="28" t="s">
        <v>200</v>
      </c>
      <c r="EU37" s="28" t="s">
        <v>200</v>
      </c>
      <c r="EV37" s="28" t="s">
        <v>200</v>
      </c>
      <c r="EW37" s="28" t="s">
        <v>200</v>
      </c>
      <c r="EX37" s="28" t="s">
        <v>200</v>
      </c>
      <c r="EY37" s="28" t="s">
        <v>200</v>
      </c>
      <c r="EZ37" s="28" t="s">
        <v>200</v>
      </c>
      <c r="FA37" s="28" t="s">
        <v>200</v>
      </c>
      <c r="FB37" s="28" t="s">
        <v>149</v>
      </c>
      <c r="FC37" s="28" t="s">
        <v>200</v>
      </c>
      <c r="FD37" s="28" t="s">
        <v>200</v>
      </c>
      <c r="FE37" s="28" t="s">
        <v>200</v>
      </c>
      <c r="FF37" s="28" t="s">
        <v>200</v>
      </c>
      <c r="FG37" s="28" t="s">
        <v>200</v>
      </c>
      <c r="FH37" s="28" t="s">
        <v>110</v>
      </c>
      <c r="FI37" s="28" t="s">
        <v>200</v>
      </c>
      <c r="FJ37" s="28" t="s">
        <v>110</v>
      </c>
      <c r="FK37" s="28" t="s">
        <v>200</v>
      </c>
      <c r="FL37" s="28" t="s">
        <v>200</v>
      </c>
      <c r="FM37" s="28" t="s">
        <v>149</v>
      </c>
      <c r="FN37" s="28" t="s">
        <v>200</v>
      </c>
      <c r="FO37" s="28" t="s">
        <v>200</v>
      </c>
      <c r="FP37" s="28" t="s">
        <v>128</v>
      </c>
      <c r="FQ37" s="28" t="s">
        <v>149</v>
      </c>
      <c r="FR37" s="28" t="s">
        <v>149</v>
      </c>
      <c r="FS37" s="28" t="s">
        <v>200</v>
      </c>
      <c r="FT37" s="28" t="s">
        <v>200</v>
      </c>
      <c r="FU37" s="28" t="s">
        <v>200</v>
      </c>
      <c r="FV37" s="28" t="s">
        <v>200</v>
      </c>
      <c r="FW37" s="28" t="s">
        <v>110</v>
      </c>
      <c r="FX37" s="28" t="s">
        <v>200</v>
      </c>
      <c r="FY37" s="28" t="s">
        <v>149</v>
      </c>
      <c r="FZ37" s="28" t="s">
        <v>110</v>
      </c>
      <c r="GA37" s="28" t="s">
        <v>128</v>
      </c>
      <c r="GB37" s="28"/>
      <c r="GC37" s="28" t="s">
        <v>149</v>
      </c>
      <c r="GD37" s="28" t="s">
        <v>200</v>
      </c>
      <c r="GE37" s="28" t="s">
        <v>110</v>
      </c>
      <c r="GF37" s="28" t="s">
        <v>128</v>
      </c>
      <c r="GG37" s="28" t="s">
        <v>200</v>
      </c>
      <c r="GH37" s="28" t="s">
        <v>200</v>
      </c>
      <c r="GI37" s="28" t="s">
        <v>128</v>
      </c>
      <c r="GJ37" s="28" t="s">
        <v>200</v>
      </c>
      <c r="GK37" s="28" t="s">
        <v>110</v>
      </c>
      <c r="GL37" s="28" t="s">
        <v>200</v>
      </c>
      <c r="GM37" s="28" t="s">
        <v>110</v>
      </c>
      <c r="GN37" s="28" t="s">
        <v>200</v>
      </c>
      <c r="GO37" s="28" t="s">
        <v>200</v>
      </c>
      <c r="GP37" s="28" t="s">
        <v>110</v>
      </c>
      <c r="GQ37" s="28" t="s">
        <v>200</v>
      </c>
      <c r="GR37" s="28" t="s">
        <v>200</v>
      </c>
      <c r="GS37" s="28" t="s">
        <v>200</v>
      </c>
      <c r="GT37" s="28" t="s">
        <v>200</v>
      </c>
      <c r="GU37" s="28" t="s">
        <v>149</v>
      </c>
      <c r="GV37" s="28" t="s">
        <v>200</v>
      </c>
      <c r="GW37" s="28" t="s">
        <v>200</v>
      </c>
      <c r="GX37" s="28" t="s">
        <v>200</v>
      </c>
      <c r="GY37" s="28" t="s">
        <v>200</v>
      </c>
      <c r="GZ37" s="28" t="s">
        <v>149</v>
      </c>
      <c r="HA37" s="28" t="s">
        <v>200</v>
      </c>
      <c r="HB37" s="28" t="s">
        <v>110</v>
      </c>
      <c r="HC37" s="28" t="s">
        <v>200</v>
      </c>
      <c r="HD37" s="28" t="s">
        <v>200</v>
      </c>
      <c r="HE37" s="28" t="s">
        <v>200</v>
      </c>
      <c r="HF37" s="28" t="s">
        <v>110</v>
      </c>
      <c r="HG37" s="28" t="s">
        <v>200</v>
      </c>
      <c r="HH37" s="28" t="s">
        <v>200</v>
      </c>
      <c r="HI37" s="28" t="s">
        <v>110</v>
      </c>
      <c r="HJ37" s="28" t="s">
        <v>200</v>
      </c>
      <c r="HK37" s="28" t="s">
        <v>110</v>
      </c>
      <c r="HL37" s="28" t="s">
        <v>200</v>
      </c>
      <c r="HM37" s="28" t="s">
        <v>200</v>
      </c>
      <c r="HN37" s="28" t="s">
        <v>200</v>
      </c>
      <c r="HO37" s="28" t="s">
        <v>200</v>
      </c>
      <c r="HP37" s="28" t="s">
        <v>200</v>
      </c>
      <c r="HQ37" s="28" t="s">
        <v>200</v>
      </c>
      <c r="HR37" s="28" t="s">
        <v>200</v>
      </c>
      <c r="HS37" s="28" t="s">
        <v>200</v>
      </c>
      <c r="HT37" s="28" t="s">
        <v>200</v>
      </c>
      <c r="HU37" s="28" t="s">
        <v>200</v>
      </c>
      <c r="HV37" s="28" t="s">
        <v>200</v>
      </c>
      <c r="HW37" s="28" t="s">
        <v>200</v>
      </c>
      <c r="HX37" s="28" t="s">
        <v>110</v>
      </c>
      <c r="HY37" s="28" t="s">
        <v>200</v>
      </c>
      <c r="HZ37" s="28" t="s">
        <v>110</v>
      </c>
      <c r="IA37" s="28" t="s">
        <v>200</v>
      </c>
      <c r="IB37" s="28" t="s">
        <v>200</v>
      </c>
      <c r="IC37" s="28" t="s">
        <v>200</v>
      </c>
      <c r="ID37" s="28" t="s">
        <v>200</v>
      </c>
      <c r="IE37" s="28" t="s">
        <v>200</v>
      </c>
      <c r="IF37" s="28" t="s">
        <v>110</v>
      </c>
      <c r="IG37" s="28" t="s">
        <v>200</v>
      </c>
      <c r="IH37" s="28" t="s">
        <v>200</v>
      </c>
      <c r="II37" s="28" t="s">
        <v>200</v>
      </c>
      <c r="IJ37" s="28" t="s">
        <v>200</v>
      </c>
      <c r="IK37" s="28" t="s">
        <v>200</v>
      </c>
      <c r="IL37" s="28" t="s">
        <v>200</v>
      </c>
      <c r="IM37" s="28" t="s">
        <v>200</v>
      </c>
      <c r="IN37" s="28" t="s">
        <v>200</v>
      </c>
      <c r="IO37" s="28" t="s">
        <v>200</v>
      </c>
      <c r="IP37" s="28" t="s">
        <v>200</v>
      </c>
      <c r="IQ37" s="28" t="s">
        <v>200</v>
      </c>
      <c r="IR37" s="28" t="s">
        <v>200</v>
      </c>
      <c r="IS37" s="28" t="s">
        <v>200</v>
      </c>
      <c r="IT37" s="28" t="s">
        <v>200</v>
      </c>
      <c r="IU37" s="28" t="s">
        <v>200</v>
      </c>
      <c r="IV37" s="28" t="s">
        <v>200</v>
      </c>
      <c r="IW37" s="28" t="s">
        <v>200</v>
      </c>
      <c r="IX37" s="28" t="s">
        <v>200</v>
      </c>
      <c r="IY37" s="28" t="s">
        <v>200</v>
      </c>
      <c r="IZ37" s="28" t="s">
        <v>200</v>
      </c>
      <c r="JA37" s="28" t="s">
        <v>200</v>
      </c>
      <c r="JB37" s="28" t="s">
        <v>200</v>
      </c>
      <c r="JC37" s="28" t="s">
        <v>200</v>
      </c>
      <c r="JD37" s="28"/>
      <c r="JE37" s="28"/>
      <c r="JF37" s="28" t="s">
        <v>200</v>
      </c>
      <c r="JG37" s="28" t="s">
        <v>200</v>
      </c>
      <c r="JH37" s="28" t="s">
        <v>200</v>
      </c>
      <c r="JI37" s="28" t="s">
        <v>200</v>
      </c>
      <c r="JJ37" s="34" t="s">
        <v>200</v>
      </c>
      <c r="JK37" s="34" t="s">
        <v>200</v>
      </c>
      <c r="JL37" s="34" t="s">
        <v>200</v>
      </c>
      <c r="JM37" s="34" t="s">
        <v>200</v>
      </c>
      <c r="JN37" s="34" t="s">
        <v>200</v>
      </c>
      <c r="JO37" s="34" t="s">
        <v>200</v>
      </c>
      <c r="JP37" s="34" t="s">
        <v>149</v>
      </c>
      <c r="JQ37" s="34"/>
      <c r="JR37" s="34" t="s">
        <v>128</v>
      </c>
      <c r="JS37" s="34" t="s">
        <v>149</v>
      </c>
      <c r="JT37" s="34" t="s">
        <v>200</v>
      </c>
      <c r="JU37" s="34" t="s">
        <v>200</v>
      </c>
      <c r="JV37" s="34" t="s">
        <v>200</v>
      </c>
      <c r="JW37" s="34" t="s">
        <v>200</v>
      </c>
      <c r="JX37" s="34" t="s">
        <v>200</v>
      </c>
      <c r="JY37" s="34" t="s">
        <v>200</v>
      </c>
      <c r="JZ37" s="34" t="s">
        <v>200</v>
      </c>
      <c r="KA37" s="34"/>
      <c r="KB37" s="34" t="s">
        <v>200</v>
      </c>
      <c r="KC37" s="34" t="s">
        <v>200</v>
      </c>
      <c r="KD37" s="34" t="s">
        <v>200</v>
      </c>
      <c r="KE37" s="34" t="s">
        <v>200</v>
      </c>
      <c r="KF37" s="34" t="s">
        <v>200</v>
      </c>
      <c r="KG37" s="34" t="s">
        <v>149</v>
      </c>
      <c r="KH37" s="34" t="s">
        <v>200</v>
      </c>
      <c r="KI37" s="34" t="s">
        <v>200</v>
      </c>
    </row>
    <row r="38" spans="1:295" ht="17.25" customHeight="1">
      <c r="A38" s="105"/>
      <c r="B38" s="32" t="s">
        <v>107</v>
      </c>
      <c r="C38" s="19" t="s">
        <v>63</v>
      </c>
      <c r="D38" s="28">
        <v>5000000</v>
      </c>
      <c r="E38" s="28">
        <v>5000000</v>
      </c>
      <c r="F38" s="28">
        <v>5000000</v>
      </c>
      <c r="G38" s="28">
        <v>5000000</v>
      </c>
      <c r="H38" s="28" t="s">
        <v>148</v>
      </c>
      <c r="I38" s="28">
        <v>5000000</v>
      </c>
      <c r="J38" s="28">
        <v>5000000</v>
      </c>
      <c r="K38" s="28" t="s">
        <v>128</v>
      </c>
      <c r="L38" s="28">
        <v>5000000</v>
      </c>
      <c r="M38" s="28" t="s">
        <v>110</v>
      </c>
      <c r="N38" s="28" t="s">
        <v>110</v>
      </c>
      <c r="O38" s="28">
        <v>5000000</v>
      </c>
      <c r="P38" s="28">
        <v>5000000</v>
      </c>
      <c r="Q38" s="28">
        <v>5000000</v>
      </c>
      <c r="R38" s="28">
        <v>5000000</v>
      </c>
      <c r="S38" s="28">
        <v>5000000</v>
      </c>
      <c r="T38" s="28">
        <v>5000000</v>
      </c>
      <c r="U38" s="28" t="s">
        <v>110</v>
      </c>
      <c r="V38" s="28" t="s">
        <v>110</v>
      </c>
      <c r="W38" s="28" t="s">
        <v>128</v>
      </c>
      <c r="X38" s="28">
        <v>5000000</v>
      </c>
      <c r="Y38" s="28">
        <v>5000000</v>
      </c>
      <c r="Z38" s="28">
        <v>5000000</v>
      </c>
      <c r="AA38" s="28">
        <v>5000000</v>
      </c>
      <c r="AB38" s="28">
        <v>5000000</v>
      </c>
      <c r="AC38" s="28">
        <v>5000000</v>
      </c>
      <c r="AD38" s="28">
        <v>5000000</v>
      </c>
      <c r="AE38" s="28">
        <v>5000000</v>
      </c>
      <c r="AF38" s="28">
        <v>5000000</v>
      </c>
      <c r="AG38" s="28" t="s">
        <v>110</v>
      </c>
      <c r="AH38" s="28">
        <v>5000000</v>
      </c>
      <c r="AI38" s="28" t="s">
        <v>148</v>
      </c>
      <c r="AJ38" s="28">
        <v>5000000</v>
      </c>
      <c r="AK38" s="28">
        <v>5000000</v>
      </c>
      <c r="AL38" s="28">
        <v>5000000</v>
      </c>
      <c r="AM38" s="28">
        <v>5000000</v>
      </c>
      <c r="AN38" s="28" t="s">
        <v>128</v>
      </c>
      <c r="AO38" s="28">
        <v>5000000</v>
      </c>
      <c r="AP38" s="28">
        <v>5000000</v>
      </c>
      <c r="AQ38" s="28">
        <v>5000000</v>
      </c>
      <c r="AR38" s="28" t="s">
        <v>128</v>
      </c>
      <c r="AS38" s="28">
        <v>5000000</v>
      </c>
      <c r="AT38" s="28">
        <v>5000000</v>
      </c>
      <c r="AU38" s="28" t="s">
        <v>110</v>
      </c>
      <c r="AV38" s="28">
        <v>5000000</v>
      </c>
      <c r="AW38" s="28">
        <v>5000000</v>
      </c>
      <c r="AX38" s="28">
        <v>5000000</v>
      </c>
      <c r="AY38" s="28" t="s">
        <v>128</v>
      </c>
      <c r="AZ38" s="28">
        <v>5000000</v>
      </c>
      <c r="BA38" s="28">
        <v>5000000</v>
      </c>
      <c r="BB38" s="28" t="s">
        <v>148</v>
      </c>
      <c r="BC38" s="28">
        <v>5000000</v>
      </c>
      <c r="BD38" s="28" t="s">
        <v>128</v>
      </c>
      <c r="BE38" s="28" t="s">
        <v>110</v>
      </c>
      <c r="BF38" s="28">
        <v>5000000</v>
      </c>
      <c r="BG38" s="28" t="s">
        <v>110</v>
      </c>
      <c r="BH38" s="28">
        <v>5000000</v>
      </c>
      <c r="BI38" s="28">
        <v>5000000</v>
      </c>
      <c r="BJ38" s="28">
        <v>5000000</v>
      </c>
      <c r="BK38" s="28">
        <v>5000000</v>
      </c>
      <c r="BL38" s="28">
        <v>5000000</v>
      </c>
      <c r="BM38" s="28">
        <v>5000000</v>
      </c>
      <c r="BN38" s="28">
        <v>5000000</v>
      </c>
      <c r="BO38" s="28">
        <v>5000000</v>
      </c>
      <c r="BP38" s="28" t="s">
        <v>110</v>
      </c>
      <c r="BQ38" s="28" t="s">
        <v>110</v>
      </c>
      <c r="BR38" s="28" t="s">
        <v>128</v>
      </c>
      <c r="BS38" s="28">
        <v>5000000</v>
      </c>
      <c r="BT38" s="28" t="s">
        <v>110</v>
      </c>
      <c r="BU38" s="28">
        <v>5000000</v>
      </c>
      <c r="BV38" s="28">
        <v>5000000</v>
      </c>
      <c r="BW38" s="28">
        <v>5000000</v>
      </c>
      <c r="BX38" s="28">
        <v>5000000</v>
      </c>
      <c r="BY38" s="28">
        <v>5000000</v>
      </c>
      <c r="BZ38" s="28">
        <v>5000000</v>
      </c>
      <c r="CA38" s="28">
        <v>5000000</v>
      </c>
      <c r="CB38" s="28">
        <v>5000000</v>
      </c>
      <c r="CC38" s="28">
        <v>5000000</v>
      </c>
      <c r="CD38" s="28">
        <v>5000000</v>
      </c>
      <c r="CE38" s="28">
        <v>5000000</v>
      </c>
      <c r="CF38" s="28" t="s">
        <v>110</v>
      </c>
      <c r="CG38" s="28">
        <v>5000000</v>
      </c>
      <c r="CH38" s="28">
        <v>5000000</v>
      </c>
      <c r="CI38" s="28">
        <v>5000000</v>
      </c>
      <c r="CJ38" s="28" t="s">
        <v>110</v>
      </c>
      <c r="CK38" s="28">
        <v>5000000</v>
      </c>
      <c r="CL38" s="28">
        <v>5000000</v>
      </c>
      <c r="CM38" s="28">
        <v>5000000</v>
      </c>
      <c r="CN38" s="28">
        <v>5000000</v>
      </c>
      <c r="CO38" s="28">
        <v>5000000</v>
      </c>
      <c r="CP38" s="28">
        <v>5000000</v>
      </c>
      <c r="CQ38" s="28">
        <v>5000000</v>
      </c>
      <c r="CR38" s="28" t="s">
        <v>110</v>
      </c>
      <c r="CS38" s="28">
        <v>5000000</v>
      </c>
      <c r="CT38" s="28" t="s">
        <v>110</v>
      </c>
      <c r="CU38" s="28">
        <v>176148356.6442318</v>
      </c>
      <c r="CV38" s="28">
        <v>9435170.5416292697</v>
      </c>
      <c r="CW38" s="28">
        <v>21452597.88466163</v>
      </c>
      <c r="CX38" s="28">
        <v>11606419.25</v>
      </c>
      <c r="CY38" s="28">
        <v>5000000</v>
      </c>
      <c r="CZ38" s="28" t="s">
        <v>110</v>
      </c>
      <c r="DA38" s="28">
        <v>403244355.39999998</v>
      </c>
      <c r="DB38" s="28" t="s">
        <v>110</v>
      </c>
      <c r="DC38" s="28">
        <v>5000000</v>
      </c>
      <c r="DD38" s="28">
        <v>5000000</v>
      </c>
      <c r="DE38" s="28">
        <v>5000000</v>
      </c>
      <c r="DF38" s="28">
        <v>40544058.350000001</v>
      </c>
      <c r="DG38" s="28">
        <v>5000000</v>
      </c>
      <c r="DH38" s="28">
        <v>41171539.715304978</v>
      </c>
      <c r="DI38" s="28">
        <v>52823444.799999997</v>
      </c>
      <c r="DJ38" s="28">
        <v>5000000</v>
      </c>
      <c r="DK38" s="28">
        <v>5000000</v>
      </c>
      <c r="DL38" s="28">
        <v>11313497.25</v>
      </c>
      <c r="DM38" s="28">
        <v>112840468</v>
      </c>
      <c r="DN38" s="28">
        <v>5000000</v>
      </c>
      <c r="DO38" s="28">
        <v>5000000</v>
      </c>
      <c r="DP38" s="28">
        <v>5000000</v>
      </c>
      <c r="DQ38" s="28">
        <v>18289150.399999999</v>
      </c>
      <c r="DR38" s="28">
        <v>5000000</v>
      </c>
      <c r="DS38" s="28">
        <v>5000000</v>
      </c>
      <c r="DT38" s="28">
        <v>7276282.8000000007</v>
      </c>
      <c r="DU38" s="28">
        <v>5000000</v>
      </c>
      <c r="DV38" s="28">
        <v>5000000</v>
      </c>
      <c r="DW38" s="28">
        <v>140244621.84999999</v>
      </c>
      <c r="DX38" s="28">
        <v>6276911.8500000006</v>
      </c>
      <c r="DY38" s="28">
        <v>38126400.050000004</v>
      </c>
      <c r="DZ38" s="28">
        <v>5000000</v>
      </c>
      <c r="EA38" s="28">
        <v>5000000</v>
      </c>
      <c r="EB38" s="28">
        <v>5000000</v>
      </c>
      <c r="EC38" s="28">
        <v>129775411.7</v>
      </c>
      <c r="ED38" s="28">
        <v>10553217</v>
      </c>
      <c r="EE38" s="28">
        <v>49802363.100000001</v>
      </c>
      <c r="EF38" s="28">
        <v>26549424.800000001</v>
      </c>
      <c r="EG38" s="28">
        <v>19359631.699999999</v>
      </c>
      <c r="EH38" s="28">
        <v>5000000</v>
      </c>
      <c r="EI38" s="28">
        <v>5000000</v>
      </c>
      <c r="EJ38" s="28">
        <v>49059458.5</v>
      </c>
      <c r="EK38" s="28">
        <v>6390482.1000000006</v>
      </c>
      <c r="EL38" s="28">
        <v>5000000</v>
      </c>
      <c r="EM38" s="28">
        <v>22004718.900000002</v>
      </c>
      <c r="EN38" s="28">
        <v>7392821.8000000007</v>
      </c>
      <c r="EO38" s="28">
        <v>22031730.300000001</v>
      </c>
      <c r="EP38" s="28">
        <v>5503509</v>
      </c>
      <c r="EQ38" s="28">
        <v>21451813.5</v>
      </c>
      <c r="ER38" s="28">
        <v>54419097.700000003</v>
      </c>
      <c r="ES38" s="28">
        <v>42727912.25</v>
      </c>
      <c r="ET38" s="28">
        <v>5000000</v>
      </c>
      <c r="EU38" s="28">
        <v>5000000</v>
      </c>
      <c r="EV38" s="28">
        <v>247997483.84999999</v>
      </c>
      <c r="EW38" s="28">
        <v>5963798.75</v>
      </c>
      <c r="EX38" s="28">
        <v>5000000</v>
      </c>
      <c r="EY38" s="28">
        <v>10490484.060600001</v>
      </c>
      <c r="EZ38" s="28">
        <v>23621836.450000003</v>
      </c>
      <c r="FA38" s="28">
        <v>30918971.700000003</v>
      </c>
      <c r="FB38" s="28">
        <v>5000000</v>
      </c>
      <c r="FC38" s="28">
        <v>5000000</v>
      </c>
      <c r="FD38" s="28">
        <v>67640562.100000009</v>
      </c>
      <c r="FE38" s="28">
        <v>5607904.25</v>
      </c>
      <c r="FF38" s="28">
        <v>24146267.700000003</v>
      </c>
      <c r="FG38" s="28">
        <v>5000000</v>
      </c>
      <c r="FH38" s="28" t="s">
        <v>110</v>
      </c>
      <c r="FI38" s="28">
        <v>65412642.054400004</v>
      </c>
      <c r="FJ38" s="28" t="s">
        <v>110</v>
      </c>
      <c r="FK38" s="28">
        <v>5000000</v>
      </c>
      <c r="FL38" s="28">
        <v>79207519.049999997</v>
      </c>
      <c r="FM38" s="28">
        <v>5000000</v>
      </c>
      <c r="FN38" s="28">
        <v>10929444.5</v>
      </c>
      <c r="FO38" s="28">
        <v>176637069</v>
      </c>
      <c r="FP38" s="28" t="s">
        <v>128</v>
      </c>
      <c r="FQ38" s="28">
        <v>5000000</v>
      </c>
      <c r="FR38" s="28">
        <v>5000000</v>
      </c>
      <c r="FS38" s="28">
        <v>216384696</v>
      </c>
      <c r="FT38" s="28">
        <v>5000000</v>
      </c>
      <c r="FU38" s="28">
        <v>269594266.60296518</v>
      </c>
      <c r="FV38" s="28">
        <v>5000000</v>
      </c>
      <c r="FW38" s="28" t="s">
        <v>110</v>
      </c>
      <c r="FX38" s="28">
        <v>5000000</v>
      </c>
      <c r="FY38" s="28">
        <v>5000000</v>
      </c>
      <c r="FZ38" s="28" t="s">
        <v>110</v>
      </c>
      <c r="GA38" s="28" t="s">
        <v>128</v>
      </c>
      <c r="GB38" s="28">
        <v>5000000</v>
      </c>
      <c r="GC38" s="28">
        <v>5000000</v>
      </c>
      <c r="GD38" s="28">
        <v>5000000</v>
      </c>
      <c r="GE38" s="28" t="s">
        <v>110</v>
      </c>
      <c r="GF38" s="28" t="s">
        <v>128</v>
      </c>
      <c r="GG38" s="28">
        <v>67873312.700000003</v>
      </c>
      <c r="GH38" s="28">
        <v>9763002.1500000004</v>
      </c>
      <c r="GI38" s="28" t="s">
        <v>128</v>
      </c>
      <c r="GJ38" s="28">
        <v>5000000</v>
      </c>
      <c r="GK38" s="28" t="s">
        <v>110</v>
      </c>
      <c r="GL38" s="28">
        <v>5000000</v>
      </c>
      <c r="GM38" s="28" t="s">
        <v>110</v>
      </c>
      <c r="GN38" s="28">
        <v>5000000</v>
      </c>
      <c r="GO38" s="28">
        <v>5000000</v>
      </c>
      <c r="GP38" s="28" t="s">
        <v>110</v>
      </c>
      <c r="GQ38" s="28">
        <v>647311935.25</v>
      </c>
      <c r="GR38" s="28">
        <v>59345320.299999997</v>
      </c>
      <c r="GS38" s="28">
        <v>5000000</v>
      </c>
      <c r="GT38" s="28">
        <v>44418735.100000001</v>
      </c>
      <c r="GU38" s="28">
        <v>5000000</v>
      </c>
      <c r="GV38" s="28">
        <v>5000000</v>
      </c>
      <c r="GW38" s="28">
        <v>40595526.450000003</v>
      </c>
      <c r="GX38" s="28">
        <v>770717243.75</v>
      </c>
      <c r="GY38" s="28">
        <v>5000000</v>
      </c>
      <c r="GZ38" s="28">
        <v>5000000</v>
      </c>
      <c r="HA38" s="28">
        <v>5383411.6000000006</v>
      </c>
      <c r="HB38" s="28" t="s">
        <v>110</v>
      </c>
      <c r="HC38" s="28">
        <v>58404397.950000003</v>
      </c>
      <c r="HD38" s="28">
        <v>5000000</v>
      </c>
      <c r="HE38" s="28">
        <v>39260205</v>
      </c>
      <c r="HF38" s="28" t="s">
        <v>110</v>
      </c>
      <c r="HG38" s="28">
        <v>46400286.900000006</v>
      </c>
      <c r="HH38" s="28">
        <v>16975071.649999999</v>
      </c>
      <c r="HI38" s="28" t="s">
        <v>110</v>
      </c>
      <c r="HJ38" s="28">
        <v>5000000</v>
      </c>
      <c r="HK38" s="28" t="s">
        <v>110</v>
      </c>
      <c r="HL38" s="28">
        <v>209357339.30000001</v>
      </c>
      <c r="HM38" s="28">
        <v>29255243.25</v>
      </c>
      <c r="HN38" s="28">
        <v>5000000</v>
      </c>
      <c r="HO38" s="28">
        <v>15191593.600000001</v>
      </c>
      <c r="HP38" s="28">
        <v>5000000</v>
      </c>
      <c r="HQ38" s="28">
        <v>58058742.600000001</v>
      </c>
      <c r="HR38" s="28">
        <v>18570539.099999998</v>
      </c>
      <c r="HS38" s="28">
        <v>31892338.799999997</v>
      </c>
      <c r="HT38" s="28">
        <v>5000000</v>
      </c>
      <c r="HU38" s="28">
        <v>5000000</v>
      </c>
      <c r="HV38" s="28">
        <v>5000000</v>
      </c>
      <c r="HW38" s="28">
        <v>5000000</v>
      </c>
      <c r="HX38" s="28" t="s">
        <v>110</v>
      </c>
      <c r="HY38" s="28">
        <v>5000000</v>
      </c>
      <c r="HZ38" s="28" t="s">
        <v>110</v>
      </c>
      <c r="IA38" s="28">
        <v>42177555.049999997</v>
      </c>
      <c r="IB38" s="28">
        <v>54939217.799999997</v>
      </c>
      <c r="IC38" s="28">
        <v>17525484.75</v>
      </c>
      <c r="ID38" s="28">
        <v>20459780.5</v>
      </c>
      <c r="IE38" s="28">
        <v>8034281</v>
      </c>
      <c r="IF38" s="28" t="s">
        <v>110</v>
      </c>
      <c r="IG38" s="28">
        <v>5000000</v>
      </c>
      <c r="IH38" s="28">
        <v>6706098.9000000004</v>
      </c>
      <c r="II38" s="28">
        <v>150712027.19999999</v>
      </c>
      <c r="IJ38" s="28">
        <v>5000000</v>
      </c>
      <c r="IK38" s="28">
        <v>20865705.449999999</v>
      </c>
      <c r="IL38" s="28">
        <v>5255328</v>
      </c>
      <c r="IM38" s="28">
        <v>5000000</v>
      </c>
      <c r="IN38" s="28">
        <v>102614179.34999999</v>
      </c>
      <c r="IO38" s="28">
        <v>94066262.799999997</v>
      </c>
      <c r="IP38" s="28">
        <v>36440636.399999999</v>
      </c>
      <c r="IQ38" s="28">
        <v>16289790.149999999</v>
      </c>
      <c r="IR38" s="28">
        <v>39945999.399999999</v>
      </c>
      <c r="IS38" s="28">
        <v>12578043</v>
      </c>
      <c r="IT38" s="28">
        <v>180386317</v>
      </c>
      <c r="IU38" s="28">
        <v>19584000</v>
      </c>
      <c r="IV38" s="28">
        <v>209293812.15000001</v>
      </c>
      <c r="IW38" s="28">
        <v>30234164.399999999</v>
      </c>
      <c r="IX38" s="28">
        <v>21828499</v>
      </c>
      <c r="IY38" s="28">
        <v>12229927.399999999</v>
      </c>
      <c r="IZ38" s="28">
        <v>64279967.599999994</v>
      </c>
      <c r="JA38" s="28">
        <v>13983186.6</v>
      </c>
      <c r="JB38" s="28">
        <v>54700381.449999996</v>
      </c>
      <c r="JC38" s="28">
        <v>50510422.349999994</v>
      </c>
      <c r="JD38" s="28">
        <v>5000000</v>
      </c>
      <c r="JE38" s="28">
        <v>5000000</v>
      </c>
      <c r="JF38" s="28">
        <v>5000000</v>
      </c>
      <c r="JG38" s="28">
        <v>59328930.699999996</v>
      </c>
      <c r="JH38" s="28">
        <v>6483900</v>
      </c>
      <c r="JI38" s="28">
        <v>5000000</v>
      </c>
      <c r="JJ38" s="34">
        <v>5000000</v>
      </c>
      <c r="JK38" s="34">
        <v>161301788.40000001</v>
      </c>
      <c r="JL38" s="34">
        <v>14365589.399999999</v>
      </c>
      <c r="JM38" s="34">
        <v>83251398.599999994</v>
      </c>
      <c r="JN38" s="34">
        <v>5000000</v>
      </c>
      <c r="JO38" s="34">
        <v>8574607.5999999996</v>
      </c>
      <c r="JP38" s="34">
        <v>5000000</v>
      </c>
      <c r="JQ38" s="34">
        <v>5000000</v>
      </c>
      <c r="JR38" s="34" t="s">
        <v>128</v>
      </c>
      <c r="JS38" s="34">
        <v>5000000</v>
      </c>
      <c r="JT38" s="34">
        <v>5000000</v>
      </c>
      <c r="JU38" s="34">
        <v>5000000</v>
      </c>
      <c r="JV38" s="34">
        <v>5000000</v>
      </c>
      <c r="JW38" s="34">
        <v>5000000</v>
      </c>
      <c r="JX38" s="34">
        <v>5000000</v>
      </c>
      <c r="JY38" s="34">
        <v>5000000</v>
      </c>
      <c r="JZ38" s="34">
        <v>5000000</v>
      </c>
      <c r="KA38" s="34">
        <v>5000000</v>
      </c>
      <c r="KB38" s="34">
        <v>5000000</v>
      </c>
      <c r="KC38" s="34">
        <v>5000000</v>
      </c>
      <c r="KD38" s="34">
        <v>5000000</v>
      </c>
      <c r="KE38" s="34">
        <v>5000000</v>
      </c>
      <c r="KF38" s="34">
        <v>5000000</v>
      </c>
      <c r="KG38" s="34">
        <v>5000000</v>
      </c>
      <c r="KH38" s="34">
        <v>5000000</v>
      </c>
      <c r="KI38" s="34">
        <v>5000000</v>
      </c>
    </row>
    <row r="39" spans="1:295" ht="17.25" customHeight="1">
      <c r="C39" s="14"/>
    </row>
    <row r="40" spans="1:295" ht="17.25" customHeight="1">
      <c r="C40" s="14"/>
    </row>
    <row r="41" spans="1:295" ht="17.25" customHeight="1">
      <c r="C41" s="14"/>
    </row>
    <row r="42" spans="1:295" ht="17.25" customHeight="1">
      <c r="C42" s="14"/>
    </row>
    <row r="43" spans="1:295" ht="17.25" customHeight="1">
      <c r="C43" s="14"/>
    </row>
    <row r="44" spans="1:295" ht="17.25" customHeight="1">
      <c r="C44" s="14"/>
    </row>
    <row r="45" spans="1:295" ht="17.25" customHeight="1">
      <c r="C45" s="14"/>
    </row>
    <row r="46" spans="1:295" ht="17.25" customHeight="1">
      <c r="C46" s="14"/>
    </row>
    <row r="47" spans="1:295" ht="17.25" customHeight="1">
      <c r="C47" s="14"/>
    </row>
    <row r="48" spans="1:295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  <row r="998" spans="3:3" ht="17.25" customHeight="1">
      <c r="C998" s="14"/>
    </row>
    <row r="999" spans="3:3" ht="17.25" customHeight="1">
      <c r="C999" s="14"/>
    </row>
    <row r="1000" spans="3:3" ht="17.25" customHeight="1">
      <c r="C1000" s="14"/>
    </row>
    <row r="1001" spans="3:3" ht="17.25" customHeight="1">
      <c r="C1001" s="14"/>
    </row>
  </sheetData>
  <mergeCells count="1">
    <mergeCell ref="A2:A38"/>
  </mergeCells>
  <phoneticPr fontId="11" type="noConversion"/>
  <pageMargins left="0.7" right="0.7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E95C-BE1E-49EA-9E5A-8A6400941C59}">
  <dimension ref="A1:LC997"/>
  <sheetViews>
    <sheetView zoomScale="70" zoomScaleNormal="70" workbookViewId="0">
      <pane xSplit="3" topLeftCell="KW1" activePane="topRight" state="frozen"/>
      <selection pane="topRight" activeCell="LH30" sqref="LH30"/>
    </sheetView>
  </sheetViews>
  <sheetFormatPr defaultColWidth="12.59765625" defaultRowHeight="15" customHeight="1"/>
  <cols>
    <col min="1" max="1" width="8.59765625" customWidth="1"/>
    <col min="2" max="2" width="15.59765625" customWidth="1"/>
    <col min="3" max="3" width="25" customWidth="1"/>
    <col min="4" max="275" width="17.8984375" customWidth="1"/>
    <col min="276" max="315" width="18.3984375" customWidth="1"/>
  </cols>
  <sheetData>
    <row r="1" spans="1:315" ht="17.25" customHeight="1" thickBot="1">
      <c r="A1" s="30"/>
      <c r="B1" s="31"/>
      <c r="C1" s="15" t="s">
        <v>13</v>
      </c>
      <c r="D1" s="16">
        <v>1510001</v>
      </c>
      <c r="E1" s="16">
        <v>1510002</v>
      </c>
      <c r="F1" s="16">
        <v>1510003</v>
      </c>
      <c r="G1" s="16">
        <v>1510004</v>
      </c>
      <c r="H1" s="16">
        <v>1510005</v>
      </c>
      <c r="I1" s="16">
        <v>1510006</v>
      </c>
      <c r="J1" s="16">
        <v>1510007</v>
      </c>
      <c r="K1" s="16">
        <v>1510008</v>
      </c>
      <c r="L1" s="16">
        <v>1510009</v>
      </c>
      <c r="M1" s="16">
        <v>1510010</v>
      </c>
      <c r="N1" s="16">
        <v>1510011</v>
      </c>
      <c r="O1" s="16">
        <v>1510012</v>
      </c>
      <c r="P1" s="16">
        <v>1510013</v>
      </c>
      <c r="Q1" s="16">
        <v>1510014</v>
      </c>
      <c r="R1" s="16">
        <v>1510015</v>
      </c>
      <c r="S1" s="16">
        <v>1510016</v>
      </c>
      <c r="T1" s="16">
        <v>1510017</v>
      </c>
      <c r="U1" s="16">
        <v>1510018</v>
      </c>
      <c r="V1" s="16">
        <v>1510019</v>
      </c>
      <c r="W1" s="16">
        <v>1510020</v>
      </c>
      <c r="X1" s="16">
        <v>1510021</v>
      </c>
      <c r="Y1" s="16">
        <v>1510022</v>
      </c>
      <c r="Z1" s="16">
        <v>1510023</v>
      </c>
      <c r="AA1" s="16">
        <v>1510024</v>
      </c>
      <c r="AB1" s="16">
        <v>1510025</v>
      </c>
      <c r="AC1" s="16">
        <v>1510026</v>
      </c>
      <c r="AD1" s="16">
        <v>1510027</v>
      </c>
      <c r="AE1" s="16">
        <v>1510028</v>
      </c>
      <c r="AF1" s="16">
        <v>1510029</v>
      </c>
      <c r="AG1" s="16">
        <v>1510030</v>
      </c>
      <c r="AH1" s="16">
        <v>1510031</v>
      </c>
      <c r="AI1" s="16">
        <v>1510032</v>
      </c>
      <c r="AJ1" s="16">
        <v>1510033</v>
      </c>
      <c r="AK1" s="16">
        <v>1510034</v>
      </c>
      <c r="AL1" s="16">
        <v>1510035</v>
      </c>
      <c r="AM1" s="16">
        <v>1510036</v>
      </c>
      <c r="AN1" s="16">
        <v>1510037</v>
      </c>
      <c r="AO1" s="16">
        <v>1510038</v>
      </c>
      <c r="AP1" s="16">
        <v>1510039</v>
      </c>
      <c r="AQ1" s="16">
        <v>1510040</v>
      </c>
      <c r="AR1" s="16">
        <v>1510041</v>
      </c>
      <c r="AS1" s="16">
        <v>1510042</v>
      </c>
      <c r="AT1" s="16">
        <v>1510043</v>
      </c>
      <c r="AU1" s="16">
        <v>1510044</v>
      </c>
      <c r="AV1" s="16">
        <v>1510045</v>
      </c>
      <c r="AW1" s="27">
        <v>1510046</v>
      </c>
      <c r="AX1" s="16">
        <v>1510047</v>
      </c>
      <c r="AY1" s="16">
        <v>1510048</v>
      </c>
      <c r="AZ1" s="16">
        <v>1510049</v>
      </c>
      <c r="BA1" s="16">
        <v>1510050</v>
      </c>
      <c r="BB1" s="16">
        <v>1510051</v>
      </c>
      <c r="BC1" s="16">
        <v>1510052</v>
      </c>
      <c r="BD1" s="16">
        <v>1604053</v>
      </c>
      <c r="BE1" s="16">
        <v>1604054</v>
      </c>
      <c r="BF1" s="16">
        <v>1604055</v>
      </c>
      <c r="BG1" s="16">
        <v>1604056</v>
      </c>
      <c r="BH1" s="16">
        <v>1604057</v>
      </c>
      <c r="BI1" s="16">
        <v>1604058</v>
      </c>
      <c r="BJ1" s="16">
        <v>1604059</v>
      </c>
      <c r="BK1" s="16">
        <v>1604060</v>
      </c>
      <c r="BL1" s="16">
        <v>1604061</v>
      </c>
      <c r="BM1" s="16">
        <v>1608062</v>
      </c>
      <c r="BN1" s="16">
        <v>1608063</v>
      </c>
      <c r="BO1" s="16">
        <v>1608064</v>
      </c>
      <c r="BP1" s="16">
        <v>1608065</v>
      </c>
      <c r="BQ1" s="16">
        <v>1608066</v>
      </c>
      <c r="BR1" s="16">
        <v>1608067</v>
      </c>
      <c r="BS1" s="16">
        <v>1608068</v>
      </c>
      <c r="BT1" s="16">
        <v>1608069</v>
      </c>
      <c r="BU1" s="16">
        <v>1608070</v>
      </c>
      <c r="BV1" s="16">
        <v>1608071</v>
      </c>
      <c r="BW1" s="16">
        <v>1608072</v>
      </c>
      <c r="BX1" s="16">
        <v>1608073</v>
      </c>
      <c r="BY1" s="16">
        <v>1608074</v>
      </c>
      <c r="BZ1" s="16">
        <v>1608075</v>
      </c>
      <c r="CA1" s="16">
        <v>1608076</v>
      </c>
      <c r="CB1" s="16">
        <v>1608077</v>
      </c>
      <c r="CC1" s="16">
        <v>1608078</v>
      </c>
      <c r="CD1" s="16">
        <v>1608079</v>
      </c>
      <c r="CE1" s="16">
        <v>1608080</v>
      </c>
      <c r="CF1" s="16">
        <v>1608081</v>
      </c>
      <c r="CG1" s="16">
        <v>1608082</v>
      </c>
      <c r="CH1" s="16">
        <v>1608083</v>
      </c>
      <c r="CI1" s="16">
        <v>1608084</v>
      </c>
      <c r="CJ1" s="16">
        <v>1608085</v>
      </c>
      <c r="CK1" s="16">
        <v>1608086</v>
      </c>
      <c r="CL1" s="16">
        <v>1608087</v>
      </c>
      <c r="CM1" s="16">
        <v>1608088</v>
      </c>
      <c r="CN1" s="16">
        <v>1608089</v>
      </c>
      <c r="CO1" s="16">
        <v>1608090</v>
      </c>
      <c r="CP1" s="16">
        <v>1608091</v>
      </c>
      <c r="CQ1" s="16">
        <v>1608092</v>
      </c>
      <c r="CR1" s="16">
        <v>1608093</v>
      </c>
      <c r="CS1" s="16">
        <v>1608094</v>
      </c>
      <c r="CT1" s="16">
        <v>1612095</v>
      </c>
      <c r="CU1" s="16">
        <v>1612096</v>
      </c>
      <c r="CV1" s="16">
        <v>1612097</v>
      </c>
      <c r="CW1" s="16">
        <v>1612098</v>
      </c>
      <c r="CX1" s="16">
        <v>1612099</v>
      </c>
      <c r="CY1" s="16">
        <v>1612100</v>
      </c>
      <c r="CZ1" s="16">
        <v>1612101</v>
      </c>
      <c r="DA1" s="16">
        <v>1708102</v>
      </c>
      <c r="DB1" s="16">
        <v>1708103</v>
      </c>
      <c r="DC1" s="16">
        <v>1708104</v>
      </c>
      <c r="DD1" s="16">
        <v>1708105</v>
      </c>
      <c r="DE1" s="16">
        <v>1708106</v>
      </c>
      <c r="DF1" s="16">
        <v>1708107</v>
      </c>
      <c r="DG1" s="16">
        <v>1708108</v>
      </c>
      <c r="DH1" s="16">
        <v>1708109</v>
      </c>
      <c r="DI1" s="16">
        <v>1708110</v>
      </c>
      <c r="DJ1" s="16">
        <v>1708111</v>
      </c>
      <c r="DK1" s="16">
        <v>1708112</v>
      </c>
      <c r="DL1" s="16">
        <v>1708113</v>
      </c>
      <c r="DM1" s="16">
        <v>1708114</v>
      </c>
      <c r="DN1" s="16">
        <v>1708115</v>
      </c>
      <c r="DO1" s="16">
        <v>1708116</v>
      </c>
      <c r="DP1" s="16">
        <v>1708117</v>
      </c>
      <c r="DQ1" s="16">
        <v>1708118</v>
      </c>
      <c r="DR1" s="16">
        <v>1708119</v>
      </c>
      <c r="DS1" s="16">
        <v>1708120</v>
      </c>
      <c r="DT1" s="16">
        <v>1708121</v>
      </c>
      <c r="DU1" s="16">
        <v>1708122</v>
      </c>
      <c r="DV1" s="16">
        <v>1708123</v>
      </c>
      <c r="DW1" s="16">
        <v>1708124</v>
      </c>
      <c r="DX1" s="16">
        <v>1708125</v>
      </c>
      <c r="DY1" s="16">
        <v>1708126</v>
      </c>
      <c r="DZ1" s="16">
        <v>1708127</v>
      </c>
      <c r="EA1" s="16">
        <v>1708128</v>
      </c>
      <c r="EB1" s="16">
        <v>1708129</v>
      </c>
      <c r="EC1" s="16">
        <v>1708130</v>
      </c>
      <c r="ED1" s="16">
        <v>1808131</v>
      </c>
      <c r="EE1" s="16">
        <v>1808132</v>
      </c>
      <c r="EF1" s="16">
        <v>1808133</v>
      </c>
      <c r="EG1" s="16">
        <v>1808134</v>
      </c>
      <c r="EH1" s="16">
        <v>1808135</v>
      </c>
      <c r="EI1" s="16">
        <v>1808136</v>
      </c>
      <c r="EJ1" s="16">
        <v>1808137</v>
      </c>
      <c r="EK1" s="16">
        <v>1808138</v>
      </c>
      <c r="EL1" s="16">
        <v>1808139</v>
      </c>
      <c r="EM1" s="16">
        <v>1808140</v>
      </c>
      <c r="EN1" s="16">
        <v>1808141</v>
      </c>
      <c r="EO1" s="16">
        <v>1808142</v>
      </c>
      <c r="EP1" s="16">
        <v>1808143</v>
      </c>
      <c r="EQ1" s="16">
        <v>1808144</v>
      </c>
      <c r="ER1" s="16">
        <v>1808145</v>
      </c>
      <c r="ES1" s="16">
        <v>1808146</v>
      </c>
      <c r="ET1" s="16">
        <v>1808147</v>
      </c>
      <c r="EU1" s="16">
        <v>1808148</v>
      </c>
      <c r="EV1" s="16">
        <v>1808149</v>
      </c>
      <c r="EW1" s="16">
        <v>1808150</v>
      </c>
      <c r="EX1" s="16">
        <v>1808151</v>
      </c>
      <c r="EY1" s="16">
        <v>1808152</v>
      </c>
      <c r="EZ1" s="16">
        <v>1808153</v>
      </c>
      <c r="FA1" s="16">
        <v>1808154</v>
      </c>
      <c r="FB1" s="16">
        <v>1808155</v>
      </c>
      <c r="FC1" s="16">
        <v>1808156</v>
      </c>
      <c r="FD1" s="16">
        <v>1808157</v>
      </c>
      <c r="FE1" s="16">
        <v>1808158</v>
      </c>
      <c r="FF1" s="16">
        <v>1808159</v>
      </c>
      <c r="FG1" s="16">
        <v>1808160</v>
      </c>
      <c r="FH1" s="16">
        <v>1808161</v>
      </c>
      <c r="FI1" s="16">
        <v>1808162</v>
      </c>
      <c r="FJ1" s="16">
        <v>1808163</v>
      </c>
      <c r="FK1" s="16">
        <v>1808164</v>
      </c>
      <c r="FL1" s="16">
        <v>1808165</v>
      </c>
      <c r="FM1" s="16">
        <v>1810166</v>
      </c>
      <c r="FN1" s="16">
        <v>1810167</v>
      </c>
      <c r="FO1" s="16">
        <v>1810168</v>
      </c>
      <c r="FP1" s="16">
        <v>1810169</v>
      </c>
      <c r="FQ1" s="16">
        <v>1810170</v>
      </c>
      <c r="FR1" s="16">
        <v>1810171</v>
      </c>
      <c r="FS1" s="16">
        <v>1810172</v>
      </c>
      <c r="FT1" s="16">
        <v>1810173</v>
      </c>
      <c r="FU1" s="16">
        <v>1810174</v>
      </c>
      <c r="FV1" s="16">
        <v>1810175</v>
      </c>
      <c r="FW1" s="16">
        <v>1810176</v>
      </c>
      <c r="FX1" s="16">
        <v>1810177</v>
      </c>
      <c r="FY1" s="16">
        <v>1810178</v>
      </c>
      <c r="FZ1" s="16">
        <v>1810179</v>
      </c>
      <c r="GA1" s="16">
        <v>1810180</v>
      </c>
      <c r="GB1" s="16">
        <v>1810181</v>
      </c>
      <c r="GC1" s="16">
        <v>1810182</v>
      </c>
      <c r="GD1" s="16">
        <v>1810183</v>
      </c>
      <c r="GE1" s="16">
        <v>1810184</v>
      </c>
      <c r="GF1" s="16">
        <v>1810185</v>
      </c>
      <c r="GG1" s="16">
        <v>1810186</v>
      </c>
      <c r="GH1" s="16">
        <v>1810187</v>
      </c>
      <c r="GI1" s="16">
        <v>1810188</v>
      </c>
      <c r="GJ1" s="16">
        <v>1909189</v>
      </c>
      <c r="GK1" s="16">
        <v>1909190</v>
      </c>
      <c r="GL1" s="16">
        <v>1909191</v>
      </c>
      <c r="GM1" s="16">
        <v>1909192</v>
      </c>
      <c r="GN1" s="16">
        <v>1909193</v>
      </c>
      <c r="GO1" s="16">
        <v>1909194</v>
      </c>
      <c r="GP1" s="16">
        <v>1909195</v>
      </c>
      <c r="GQ1" s="16">
        <v>1909196</v>
      </c>
      <c r="GR1" s="16">
        <v>1909197</v>
      </c>
      <c r="GS1" s="16">
        <v>1909198</v>
      </c>
      <c r="GT1" s="16">
        <v>1909199</v>
      </c>
      <c r="GU1" s="16">
        <v>1909200</v>
      </c>
      <c r="GV1" s="16">
        <v>1909201</v>
      </c>
      <c r="GW1" s="16">
        <v>1909202</v>
      </c>
      <c r="GX1" s="16">
        <v>1909203</v>
      </c>
      <c r="GY1" s="16">
        <v>1909204</v>
      </c>
      <c r="GZ1" s="16">
        <v>1909205</v>
      </c>
      <c r="HA1" s="16">
        <v>1909206</v>
      </c>
      <c r="HB1" s="16">
        <v>1909207</v>
      </c>
      <c r="HC1" s="16">
        <v>1909208</v>
      </c>
      <c r="HD1" s="16">
        <v>1909209</v>
      </c>
      <c r="HE1" s="16">
        <v>1909210</v>
      </c>
      <c r="HF1" s="16">
        <v>1909211</v>
      </c>
      <c r="HG1" s="16">
        <v>1909212</v>
      </c>
      <c r="HH1" s="16">
        <v>1909213</v>
      </c>
      <c r="HI1" s="16">
        <v>1909214</v>
      </c>
      <c r="HJ1" s="16">
        <v>1909215</v>
      </c>
      <c r="HK1" s="16">
        <v>1909216</v>
      </c>
      <c r="HL1" s="16">
        <v>1909217</v>
      </c>
      <c r="HM1" s="16">
        <v>1909218</v>
      </c>
      <c r="HN1" s="16">
        <v>1909219</v>
      </c>
      <c r="HO1" s="16">
        <v>1909220</v>
      </c>
      <c r="HP1" s="16">
        <v>1909221</v>
      </c>
      <c r="HQ1" s="16">
        <v>1909222</v>
      </c>
      <c r="HR1" s="16">
        <v>2010223</v>
      </c>
      <c r="HS1" s="16">
        <v>2010224</v>
      </c>
      <c r="HT1" s="16">
        <v>2010225</v>
      </c>
      <c r="HU1" s="16">
        <v>2010226</v>
      </c>
      <c r="HV1" s="16">
        <v>2010227</v>
      </c>
      <c r="HW1" s="16">
        <v>2010228</v>
      </c>
      <c r="HX1" s="16">
        <v>2010229</v>
      </c>
      <c r="HY1" s="16">
        <v>2010230</v>
      </c>
      <c r="HZ1" s="16">
        <v>2010231</v>
      </c>
      <c r="IA1" s="16">
        <v>2010232</v>
      </c>
      <c r="IB1" s="16">
        <v>2010233</v>
      </c>
      <c r="IC1" s="16">
        <v>2010234</v>
      </c>
      <c r="ID1" s="16">
        <v>2010235</v>
      </c>
      <c r="IE1" s="16">
        <v>2010236</v>
      </c>
      <c r="IF1" s="16">
        <v>2010237</v>
      </c>
      <c r="IG1" s="16">
        <v>2010238</v>
      </c>
      <c r="IH1" s="16">
        <v>2010239</v>
      </c>
      <c r="II1" s="16">
        <v>2010240</v>
      </c>
      <c r="IJ1" s="16">
        <v>2010241</v>
      </c>
      <c r="IK1" s="16">
        <v>2010242</v>
      </c>
      <c r="IL1" s="16">
        <v>2010243</v>
      </c>
      <c r="IM1" s="16">
        <v>2010244</v>
      </c>
      <c r="IN1" s="16">
        <v>2010245</v>
      </c>
      <c r="IO1" s="16">
        <v>2010246</v>
      </c>
      <c r="IP1" s="16">
        <v>2010247</v>
      </c>
      <c r="IQ1" s="16">
        <v>2010248</v>
      </c>
      <c r="IR1" s="16">
        <v>2010249</v>
      </c>
      <c r="IS1" s="16">
        <v>2010250</v>
      </c>
      <c r="IT1" s="16">
        <v>2010251</v>
      </c>
      <c r="IU1" s="16">
        <v>2010252</v>
      </c>
      <c r="IV1" s="16">
        <v>2110289</v>
      </c>
      <c r="IW1" s="16">
        <v>2110290</v>
      </c>
      <c r="IX1" s="16">
        <v>2110291</v>
      </c>
      <c r="IY1" s="16">
        <v>2110292</v>
      </c>
      <c r="IZ1" s="16">
        <v>2110293</v>
      </c>
      <c r="JA1" s="16">
        <v>2110294</v>
      </c>
      <c r="JB1" s="16">
        <v>2110295</v>
      </c>
      <c r="JC1" s="16">
        <v>2110296</v>
      </c>
      <c r="JD1" s="16">
        <v>2110297</v>
      </c>
      <c r="JE1" s="16">
        <v>2110298</v>
      </c>
      <c r="JF1" s="16">
        <v>2110299</v>
      </c>
      <c r="JG1" s="16">
        <v>2110300</v>
      </c>
      <c r="JH1" s="16">
        <v>2110301</v>
      </c>
      <c r="JI1" s="16">
        <v>2110302</v>
      </c>
      <c r="JJ1" s="35">
        <v>2110303</v>
      </c>
      <c r="JK1" s="35">
        <v>2110304</v>
      </c>
      <c r="JL1" s="35">
        <v>2110305</v>
      </c>
      <c r="JM1" s="35">
        <v>2110306</v>
      </c>
      <c r="JN1" s="35">
        <v>2110307</v>
      </c>
      <c r="JO1" s="35">
        <v>2110308</v>
      </c>
      <c r="JP1" s="35">
        <v>2210327</v>
      </c>
      <c r="JQ1" s="35">
        <v>2210328</v>
      </c>
      <c r="JR1" s="35">
        <v>2210329</v>
      </c>
      <c r="JS1" s="35">
        <v>2210330</v>
      </c>
      <c r="JT1" s="35">
        <v>2210331</v>
      </c>
      <c r="JU1" s="35">
        <v>2210332</v>
      </c>
      <c r="JV1" s="35">
        <v>2210333</v>
      </c>
      <c r="JW1" s="35">
        <v>2210334</v>
      </c>
      <c r="JX1" s="35">
        <v>2210335</v>
      </c>
      <c r="JY1" s="35">
        <v>2210336</v>
      </c>
      <c r="JZ1" s="35">
        <v>2210337</v>
      </c>
      <c r="KA1" s="35">
        <v>2210338</v>
      </c>
      <c r="KB1" s="35">
        <v>2210339</v>
      </c>
      <c r="KC1" s="35">
        <v>2210340</v>
      </c>
      <c r="KD1" s="35">
        <v>2210341</v>
      </c>
      <c r="KE1" s="35">
        <v>2210342</v>
      </c>
      <c r="KF1" s="35">
        <v>2210343</v>
      </c>
      <c r="KG1" s="35">
        <v>2210344</v>
      </c>
      <c r="KH1" s="35">
        <v>2210345</v>
      </c>
      <c r="KI1" s="35">
        <v>2210346</v>
      </c>
      <c r="KJ1" s="16">
        <v>2310369</v>
      </c>
      <c r="KK1" s="16">
        <v>2310370</v>
      </c>
      <c r="KL1" s="16">
        <v>2310371</v>
      </c>
      <c r="KM1" s="16">
        <v>2310372</v>
      </c>
      <c r="KN1" s="16">
        <v>2310373</v>
      </c>
      <c r="KO1" s="16">
        <v>2310374</v>
      </c>
      <c r="KP1" s="16">
        <v>2310375</v>
      </c>
      <c r="KQ1" s="16">
        <v>2310376</v>
      </c>
      <c r="KR1" s="16">
        <v>2310377</v>
      </c>
      <c r="KS1" s="16">
        <v>2310378</v>
      </c>
      <c r="KT1" s="16">
        <v>2310379</v>
      </c>
      <c r="KU1" s="16">
        <v>2310380</v>
      </c>
      <c r="KV1" s="16">
        <v>2310381</v>
      </c>
      <c r="KW1" s="16">
        <v>2310382</v>
      </c>
      <c r="KX1" s="16">
        <v>2310383</v>
      </c>
      <c r="KY1" s="16">
        <v>2310384</v>
      </c>
      <c r="KZ1" s="16">
        <v>2310385</v>
      </c>
      <c r="LA1" s="16">
        <v>2310386</v>
      </c>
      <c r="LB1" s="16">
        <v>2310387</v>
      </c>
      <c r="LC1" s="16">
        <v>2310388</v>
      </c>
    </row>
    <row r="2" spans="1:315" ht="16.5" customHeight="1" thickTop="1">
      <c r="A2" s="102" t="s">
        <v>257</v>
      </c>
      <c r="B2" s="22" t="s">
        <v>65</v>
      </c>
      <c r="C2" s="33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</row>
    <row r="3" spans="1:315" ht="17.25" customHeight="1">
      <c r="A3" s="103"/>
      <c r="B3" s="24" t="s">
        <v>68</v>
      </c>
      <c r="C3" s="19" t="s">
        <v>17</v>
      </c>
      <c r="D3" s="28">
        <v>277166515</v>
      </c>
      <c r="E3" s="28">
        <v>680103673</v>
      </c>
      <c r="F3" s="28">
        <v>91256913</v>
      </c>
      <c r="G3" s="28">
        <v>133305179</v>
      </c>
      <c r="H3" s="28" t="s">
        <v>148</v>
      </c>
      <c r="I3" s="28" t="s">
        <v>148</v>
      </c>
      <c r="J3" s="28">
        <v>2058694590</v>
      </c>
      <c r="K3" s="28" t="s">
        <v>207</v>
      </c>
      <c r="L3" s="28">
        <v>739816398</v>
      </c>
      <c r="M3" s="28" t="s">
        <v>209</v>
      </c>
      <c r="N3" s="28" t="s">
        <v>209</v>
      </c>
      <c r="O3" s="28">
        <v>154020079</v>
      </c>
      <c r="P3" s="28">
        <v>219730511</v>
      </c>
      <c r="Q3" s="28">
        <v>281327914</v>
      </c>
      <c r="R3" s="28">
        <v>1995554</v>
      </c>
      <c r="S3" s="28" t="s">
        <v>208</v>
      </c>
      <c r="T3" s="28">
        <v>67967182</v>
      </c>
      <c r="U3" s="28" t="s">
        <v>209</v>
      </c>
      <c r="V3" s="28" t="s">
        <v>209</v>
      </c>
      <c r="W3" s="28" t="s">
        <v>207</v>
      </c>
      <c r="X3" s="28" t="s">
        <v>149</v>
      </c>
      <c r="Y3" s="28">
        <v>341812727</v>
      </c>
      <c r="Z3" s="28">
        <v>8803479</v>
      </c>
      <c r="AA3" s="28">
        <v>43400863</v>
      </c>
      <c r="AB3" s="28">
        <v>290372140</v>
      </c>
      <c r="AC3" s="28">
        <v>13946255</v>
      </c>
      <c r="AD3" s="28">
        <v>46598150</v>
      </c>
      <c r="AE3" s="28">
        <v>1996763388</v>
      </c>
      <c r="AF3" s="28">
        <v>23929139</v>
      </c>
      <c r="AG3" s="28" t="s">
        <v>209</v>
      </c>
      <c r="AH3" s="28">
        <v>27362007</v>
      </c>
      <c r="AI3" s="28" t="s">
        <v>208</v>
      </c>
      <c r="AJ3" s="28">
        <v>117242829</v>
      </c>
      <c r="AK3" s="28">
        <v>52140657</v>
      </c>
      <c r="AL3" s="28">
        <v>-2529619</v>
      </c>
      <c r="AM3" s="28">
        <v>11557044</v>
      </c>
      <c r="AN3" s="28" t="s">
        <v>207</v>
      </c>
      <c r="AO3" s="28">
        <v>41915105</v>
      </c>
      <c r="AP3" s="28" t="s">
        <v>210</v>
      </c>
      <c r="AQ3" s="28">
        <v>67280038</v>
      </c>
      <c r="AR3" s="28" t="s">
        <v>207</v>
      </c>
      <c r="AS3" s="28">
        <v>267269028</v>
      </c>
      <c r="AT3" s="28">
        <v>141310016</v>
      </c>
      <c r="AU3" s="28" t="s">
        <v>209</v>
      </c>
      <c r="AV3" s="28">
        <v>25003426</v>
      </c>
      <c r="AW3" s="28">
        <v>40203742</v>
      </c>
      <c r="AX3" s="28">
        <v>23831478</v>
      </c>
      <c r="AY3" s="28" t="s">
        <v>207</v>
      </c>
      <c r="AZ3" s="28" t="s">
        <v>209</v>
      </c>
      <c r="BA3" s="28">
        <v>44520886</v>
      </c>
      <c r="BB3" s="28" t="s">
        <v>208</v>
      </c>
      <c r="BC3" s="28" t="s">
        <v>210</v>
      </c>
      <c r="BD3" s="28" t="s">
        <v>207</v>
      </c>
      <c r="BE3" s="28" t="s">
        <v>209</v>
      </c>
      <c r="BF3" s="28">
        <v>75126041</v>
      </c>
      <c r="BG3" s="28" t="s">
        <v>209</v>
      </c>
      <c r="BH3" s="28">
        <v>1784861</v>
      </c>
      <c r="BI3" s="28">
        <v>156560105</v>
      </c>
      <c r="BJ3" s="28">
        <v>138176739</v>
      </c>
      <c r="BK3" s="28">
        <v>36380828</v>
      </c>
      <c r="BL3" s="28">
        <v>529849</v>
      </c>
      <c r="BM3" s="28" t="s">
        <v>210</v>
      </c>
      <c r="BN3" s="28">
        <v>55259762</v>
      </c>
      <c r="BO3" s="28">
        <v>4066080</v>
      </c>
      <c r="BP3" s="28" t="s">
        <v>209</v>
      </c>
      <c r="BQ3" s="28" t="s">
        <v>209</v>
      </c>
      <c r="BR3" s="28" t="s">
        <v>207</v>
      </c>
      <c r="BS3" s="28">
        <v>460373714</v>
      </c>
      <c r="BT3" s="28" t="s">
        <v>209</v>
      </c>
      <c r="BU3" s="28" t="s">
        <v>209</v>
      </c>
      <c r="BV3" s="28">
        <v>513631</v>
      </c>
      <c r="BW3" s="28">
        <v>17996581</v>
      </c>
      <c r="BX3" s="28">
        <v>3312679</v>
      </c>
      <c r="BY3" s="28">
        <v>3884004</v>
      </c>
      <c r="BZ3" s="28">
        <v>105575807</v>
      </c>
      <c r="CA3" s="28">
        <v>37616310</v>
      </c>
      <c r="CB3" s="28">
        <v>409640</v>
      </c>
      <c r="CC3" s="28">
        <v>64100255</v>
      </c>
      <c r="CD3" s="28">
        <v>2324983</v>
      </c>
      <c r="CE3" s="28">
        <v>-609671308</v>
      </c>
      <c r="CF3" s="28" t="s">
        <v>209</v>
      </c>
      <c r="CG3" s="28" t="s">
        <v>209</v>
      </c>
      <c r="CH3" s="28">
        <v>149855868</v>
      </c>
      <c r="CI3" s="28">
        <v>11598633</v>
      </c>
      <c r="CJ3" s="28" t="s">
        <v>209</v>
      </c>
      <c r="CK3" s="28">
        <v>50589480</v>
      </c>
      <c r="CL3" s="28">
        <v>67581661</v>
      </c>
      <c r="CM3" s="28">
        <v>3201482</v>
      </c>
      <c r="CN3" s="28">
        <v>1262341308</v>
      </c>
      <c r="CO3" s="28">
        <v>39216326</v>
      </c>
      <c r="CP3" s="28">
        <v>26928000</v>
      </c>
      <c r="CQ3" s="28" t="s">
        <v>209</v>
      </c>
      <c r="CR3" s="28" t="s">
        <v>209</v>
      </c>
      <c r="CS3" s="28">
        <v>47575479</v>
      </c>
      <c r="CT3" s="28" t="s">
        <v>209</v>
      </c>
      <c r="CU3" s="28">
        <v>1104983446</v>
      </c>
      <c r="CV3" s="28">
        <v>38202308</v>
      </c>
      <c r="CW3" s="28">
        <v>29878740</v>
      </c>
      <c r="CX3" s="28" t="s">
        <v>209</v>
      </c>
      <c r="CY3" s="28">
        <v>7221129</v>
      </c>
      <c r="CZ3" s="28" t="s">
        <v>209</v>
      </c>
      <c r="DA3" s="28">
        <v>849783215</v>
      </c>
      <c r="DB3" s="28" t="s">
        <v>209</v>
      </c>
      <c r="DC3" s="28" t="s">
        <v>210</v>
      </c>
      <c r="DD3" s="28">
        <v>3313628</v>
      </c>
      <c r="DE3" s="28" t="s">
        <v>209</v>
      </c>
      <c r="DF3" s="28">
        <v>473904351</v>
      </c>
      <c r="DG3" s="28">
        <v>57823498</v>
      </c>
      <c r="DH3" s="28">
        <v>30859431</v>
      </c>
      <c r="DI3" s="28">
        <v>344540743</v>
      </c>
      <c r="DJ3" s="28">
        <v>45951598</v>
      </c>
      <c r="DK3" s="28">
        <v>14242293</v>
      </c>
      <c r="DL3" s="28" t="s">
        <v>209</v>
      </c>
      <c r="DM3" s="28">
        <v>912543837</v>
      </c>
      <c r="DN3" s="28">
        <v>5050000</v>
      </c>
      <c r="DO3" s="28">
        <v>18543248</v>
      </c>
      <c r="DP3" s="28">
        <v>56238015</v>
      </c>
      <c r="DQ3" s="28">
        <v>152193700</v>
      </c>
      <c r="DR3" s="28">
        <v>2276274</v>
      </c>
      <c r="DS3" s="28">
        <v>32144401</v>
      </c>
      <c r="DT3" s="28">
        <v>109270840</v>
      </c>
      <c r="DU3" s="28">
        <v>230782169</v>
      </c>
      <c r="DV3" s="28">
        <v>31091967</v>
      </c>
      <c r="DW3" s="28" t="s">
        <v>210</v>
      </c>
      <c r="DX3" s="28">
        <v>9618784</v>
      </c>
      <c r="DY3" s="28">
        <v>547548667</v>
      </c>
      <c r="DZ3" s="28">
        <v>21334962</v>
      </c>
      <c r="EA3" s="28">
        <v>10945549</v>
      </c>
      <c r="EB3" s="28">
        <v>13629814</v>
      </c>
      <c r="EC3" s="28">
        <v>2207674401</v>
      </c>
      <c r="ED3" s="28">
        <v>12075200</v>
      </c>
      <c r="EE3" s="28">
        <v>303279538</v>
      </c>
      <c r="EF3" s="28">
        <v>105562699</v>
      </c>
      <c r="EG3" s="28">
        <v>40256300</v>
      </c>
      <c r="EH3" s="28" t="s">
        <v>210</v>
      </c>
      <c r="EI3" s="28">
        <v>3799059</v>
      </c>
      <c r="EJ3" s="28">
        <v>170263637</v>
      </c>
      <c r="EK3" s="28">
        <v>89866090</v>
      </c>
      <c r="EL3" s="28">
        <v>10920806</v>
      </c>
      <c r="EM3" s="28">
        <v>332171706</v>
      </c>
      <c r="EN3" s="28">
        <v>64386724</v>
      </c>
      <c r="EO3" s="28">
        <v>410312960</v>
      </c>
      <c r="EP3" s="28">
        <v>21503246</v>
      </c>
      <c r="EQ3" s="28">
        <v>225904247</v>
      </c>
      <c r="ER3" s="28">
        <v>2650489175</v>
      </c>
      <c r="ES3" s="28">
        <v>923756443</v>
      </c>
      <c r="ET3" s="28">
        <v>16344138</v>
      </c>
      <c r="EU3" s="28" t="s">
        <v>210</v>
      </c>
      <c r="EV3" s="28">
        <v>1949588280</v>
      </c>
      <c r="EW3" s="28">
        <v>63805606</v>
      </c>
      <c r="EX3" s="28">
        <v>14179849</v>
      </c>
      <c r="EY3" s="28">
        <v>40762434</v>
      </c>
      <c r="EZ3" s="28">
        <v>797604092</v>
      </c>
      <c r="FA3" s="28">
        <v>470374181</v>
      </c>
      <c r="FB3" s="28" t="s">
        <v>210</v>
      </c>
      <c r="FC3" s="28">
        <v>15120809</v>
      </c>
      <c r="FD3" s="28">
        <v>1719450796</v>
      </c>
      <c r="FE3" s="28">
        <v>54017836</v>
      </c>
      <c r="FF3" s="28">
        <v>706435841</v>
      </c>
      <c r="FG3" s="28">
        <v>13437060</v>
      </c>
      <c r="FH3" s="28" t="s">
        <v>209</v>
      </c>
      <c r="FI3" s="28">
        <v>106569841</v>
      </c>
      <c r="FJ3" s="28" t="s">
        <v>209</v>
      </c>
      <c r="FK3" s="28">
        <v>65335745</v>
      </c>
      <c r="FL3" s="28">
        <v>252720661</v>
      </c>
      <c r="FM3" s="28" t="s">
        <v>210</v>
      </c>
      <c r="FN3" s="28" t="s">
        <v>208</v>
      </c>
      <c r="FO3" s="28">
        <v>73218396</v>
      </c>
      <c r="FP3" s="28" t="s">
        <v>207</v>
      </c>
      <c r="FQ3" s="28" t="s">
        <v>209</v>
      </c>
      <c r="FR3" s="28" t="s">
        <v>210</v>
      </c>
      <c r="FS3" s="28">
        <v>370137724</v>
      </c>
      <c r="FT3" s="28">
        <v>526399395</v>
      </c>
      <c r="FU3" s="28">
        <v>4349041643</v>
      </c>
      <c r="FV3" s="28">
        <v>1150000</v>
      </c>
      <c r="FW3" s="28" t="s">
        <v>209</v>
      </c>
      <c r="FX3" s="28" t="s">
        <v>210</v>
      </c>
      <c r="FY3" s="28" t="s">
        <v>210</v>
      </c>
      <c r="FZ3" s="28" t="s">
        <v>209</v>
      </c>
      <c r="GA3" s="28" t="s">
        <v>207</v>
      </c>
      <c r="GB3" s="28" t="s">
        <v>210</v>
      </c>
      <c r="GC3" s="28" t="s">
        <v>210</v>
      </c>
      <c r="GD3" s="28">
        <v>1912350</v>
      </c>
      <c r="GE3" s="28" t="s">
        <v>209</v>
      </c>
      <c r="GF3" s="28" t="s">
        <v>207</v>
      </c>
      <c r="GG3" s="28">
        <v>109638776</v>
      </c>
      <c r="GH3" s="28">
        <v>10183133</v>
      </c>
      <c r="GI3" s="28" t="s">
        <v>207</v>
      </c>
      <c r="GJ3" s="28">
        <v>848637</v>
      </c>
      <c r="GK3" s="28" t="s">
        <v>209</v>
      </c>
      <c r="GL3" s="28">
        <v>63547482</v>
      </c>
      <c r="GM3" s="28" t="s">
        <v>209</v>
      </c>
      <c r="GN3" s="28">
        <v>11416827</v>
      </c>
      <c r="GO3" s="28" t="s">
        <v>210</v>
      </c>
      <c r="GP3" s="28" t="s">
        <v>209</v>
      </c>
      <c r="GQ3" s="28">
        <v>3005386069</v>
      </c>
      <c r="GR3" s="28">
        <v>372563100</v>
      </c>
      <c r="GS3" s="28" t="s">
        <v>210</v>
      </c>
      <c r="GT3" s="28">
        <v>279995322</v>
      </c>
      <c r="GU3" s="28" t="s">
        <v>208</v>
      </c>
      <c r="GV3" s="28">
        <v>35728245</v>
      </c>
      <c r="GW3" s="28">
        <v>849374610</v>
      </c>
      <c r="GX3" s="28">
        <v>2877781651</v>
      </c>
      <c r="GY3" s="28">
        <v>9130190</v>
      </c>
      <c r="GZ3" s="28" t="s">
        <v>210</v>
      </c>
      <c r="HA3" s="28">
        <v>102524924</v>
      </c>
      <c r="HB3" s="28" t="s">
        <v>209</v>
      </c>
      <c r="HC3" s="28">
        <v>731228435</v>
      </c>
      <c r="HD3" s="28" t="s">
        <v>208</v>
      </c>
      <c r="HE3" s="28">
        <v>76792000</v>
      </c>
      <c r="HF3" s="28" t="s">
        <v>209</v>
      </c>
      <c r="HG3" s="28">
        <v>1212489755</v>
      </c>
      <c r="HH3" s="28">
        <v>15836505</v>
      </c>
      <c r="HI3" s="28" t="s">
        <v>209</v>
      </c>
      <c r="HJ3" s="28" t="s">
        <v>210</v>
      </c>
      <c r="HK3" s="28" t="s">
        <v>209</v>
      </c>
      <c r="HL3" s="28">
        <v>2750882959</v>
      </c>
      <c r="HM3" s="28">
        <v>24117395</v>
      </c>
      <c r="HN3" s="28">
        <v>104460454</v>
      </c>
      <c r="HO3" s="28">
        <v>460029990</v>
      </c>
      <c r="HP3" s="28">
        <v>61514504</v>
      </c>
      <c r="HQ3" s="28">
        <v>454935581</v>
      </c>
      <c r="HR3" s="28">
        <v>107739762</v>
      </c>
      <c r="HS3" s="28">
        <v>293356573</v>
      </c>
      <c r="HT3" s="28">
        <v>12484474</v>
      </c>
      <c r="HU3" s="28">
        <v>6507271</v>
      </c>
      <c r="HV3" s="28" t="s">
        <v>208</v>
      </c>
      <c r="HW3" s="28">
        <v>12217368</v>
      </c>
      <c r="HX3" s="28" t="s">
        <v>209</v>
      </c>
      <c r="HY3" s="28">
        <v>27102057</v>
      </c>
      <c r="HZ3" s="28" t="s">
        <v>209</v>
      </c>
      <c r="IA3" s="28">
        <v>179507624</v>
      </c>
      <c r="IB3" s="28">
        <v>264565073</v>
      </c>
      <c r="IC3" s="28">
        <v>206084913</v>
      </c>
      <c r="ID3" s="28">
        <v>838962924</v>
      </c>
      <c r="IE3" s="28">
        <v>34041529</v>
      </c>
      <c r="IF3" s="28" t="s">
        <v>209</v>
      </c>
      <c r="IG3" s="28">
        <v>22614622</v>
      </c>
      <c r="IH3" s="28">
        <v>25071867</v>
      </c>
      <c r="II3" s="28">
        <v>758029338</v>
      </c>
      <c r="IJ3" s="28">
        <v>46565509</v>
      </c>
      <c r="IK3" s="28">
        <v>128895215</v>
      </c>
      <c r="IL3" s="28">
        <v>41391600</v>
      </c>
      <c r="IM3" s="28">
        <v>25766357</v>
      </c>
      <c r="IN3" s="28">
        <v>338895606</v>
      </c>
      <c r="IO3" s="28">
        <v>403079282</v>
      </c>
      <c r="IP3" s="28" t="s">
        <v>210</v>
      </c>
      <c r="IQ3" s="28">
        <v>227905474</v>
      </c>
      <c r="IR3" s="28">
        <v>92274241</v>
      </c>
      <c r="IS3" s="28">
        <v>108168080</v>
      </c>
      <c r="IT3" s="28">
        <v>651861965</v>
      </c>
      <c r="IU3" s="28">
        <v>142514472</v>
      </c>
      <c r="IV3" s="28">
        <v>1609106078</v>
      </c>
      <c r="IW3" s="28">
        <v>259639238</v>
      </c>
      <c r="IX3" s="28" t="s">
        <v>210</v>
      </c>
      <c r="IY3" s="28">
        <v>18180587</v>
      </c>
      <c r="IZ3" s="28">
        <v>199757018</v>
      </c>
      <c r="JA3" s="28">
        <v>93418247</v>
      </c>
      <c r="JB3" s="28">
        <v>123567609</v>
      </c>
      <c r="JC3" s="28">
        <v>157907181</v>
      </c>
      <c r="JD3" s="28">
        <v>3532480</v>
      </c>
      <c r="JE3" s="28">
        <v>59005818</v>
      </c>
      <c r="JF3" s="28">
        <v>3390320</v>
      </c>
      <c r="JG3" s="28" t="s">
        <v>210</v>
      </c>
      <c r="JH3" s="28">
        <v>22741200</v>
      </c>
      <c r="JI3" s="28">
        <v>22901937</v>
      </c>
      <c r="JJ3" s="34">
        <v>2099702</v>
      </c>
      <c r="JK3" s="34">
        <v>428698517</v>
      </c>
      <c r="JL3" s="34">
        <v>27288689</v>
      </c>
      <c r="JM3" s="34">
        <v>640197390</v>
      </c>
      <c r="JN3" s="34">
        <v>2617667</v>
      </c>
      <c r="JO3" s="34">
        <v>12233933</v>
      </c>
      <c r="JP3" s="34">
        <v>21565000</v>
      </c>
      <c r="JQ3" s="34">
        <v>4443080</v>
      </c>
      <c r="JR3" s="34" t="s">
        <v>207</v>
      </c>
      <c r="JS3" s="34">
        <v>233748500</v>
      </c>
      <c r="JT3" s="34">
        <v>73869067</v>
      </c>
      <c r="JU3" s="34">
        <v>13690362</v>
      </c>
      <c r="JV3" s="34">
        <v>31476858</v>
      </c>
      <c r="JW3" s="34">
        <v>496170912</v>
      </c>
      <c r="JX3" s="34">
        <v>41233972</v>
      </c>
      <c r="JY3" s="34">
        <v>1005273517</v>
      </c>
      <c r="JZ3" s="34">
        <v>669431379</v>
      </c>
      <c r="KA3" s="34">
        <v>1561130</v>
      </c>
      <c r="KB3" s="34">
        <v>246375932</v>
      </c>
      <c r="KC3" s="34">
        <v>214741844</v>
      </c>
      <c r="KD3" s="34">
        <v>1816167</v>
      </c>
      <c r="KE3" s="34">
        <v>335720184</v>
      </c>
      <c r="KF3" s="34">
        <v>17655540</v>
      </c>
      <c r="KG3" s="34" t="s">
        <v>210</v>
      </c>
      <c r="KH3" s="34">
        <v>14123441</v>
      </c>
      <c r="KI3" s="34">
        <v>282514033</v>
      </c>
      <c r="KJ3" s="34">
        <v>14126060</v>
      </c>
      <c r="KK3" s="34">
        <v>240930190</v>
      </c>
      <c r="KL3" s="34">
        <v>87140511</v>
      </c>
      <c r="KM3" s="34">
        <v>42289050</v>
      </c>
      <c r="KN3" s="34">
        <v>13500000</v>
      </c>
      <c r="KO3" s="34" t="s">
        <v>210</v>
      </c>
      <c r="KP3" s="34">
        <v>28794414</v>
      </c>
      <c r="KQ3" s="34">
        <v>554180502</v>
      </c>
      <c r="KR3" s="34" t="s">
        <v>210</v>
      </c>
      <c r="KS3" s="34">
        <v>430911551</v>
      </c>
      <c r="KT3" s="34">
        <v>-20840070</v>
      </c>
      <c r="KU3" s="34">
        <v>17849377</v>
      </c>
      <c r="KV3" s="34">
        <v>136648459</v>
      </c>
      <c r="KW3" s="34">
        <v>1339545</v>
      </c>
      <c r="KX3" s="34">
        <v>18450376</v>
      </c>
      <c r="KY3" s="34">
        <v>7933804</v>
      </c>
      <c r="KZ3" s="34">
        <v>52353029</v>
      </c>
      <c r="LA3" s="34">
        <v>23317090</v>
      </c>
      <c r="LB3" s="34">
        <v>2722943</v>
      </c>
      <c r="LC3" s="34">
        <v>27007711</v>
      </c>
    </row>
    <row r="4" spans="1:315" ht="17.25" customHeight="1">
      <c r="A4" s="103"/>
      <c r="B4" s="24" t="s">
        <v>202</v>
      </c>
      <c r="C4" s="37" t="s">
        <v>226</v>
      </c>
      <c r="D4" s="28">
        <f>D8+D12+D18+D25</f>
        <v>277166515</v>
      </c>
      <c r="E4" s="28">
        <f>E8+E12+E18+E25</f>
        <v>680103673</v>
      </c>
      <c r="F4" s="28">
        <f>F8+F12+F18+F25</f>
        <v>91256913</v>
      </c>
      <c r="G4" s="28">
        <f>G8+G12+G18+G25</f>
        <v>133305179</v>
      </c>
      <c r="H4" s="28" t="s">
        <v>148</v>
      </c>
      <c r="I4" s="28" t="s">
        <v>148</v>
      </c>
      <c r="J4" s="28">
        <f>J8+J12+J18+J25</f>
        <v>2058694590</v>
      </c>
      <c r="K4" s="28" t="s">
        <v>207</v>
      </c>
      <c r="L4" s="28">
        <f>L8+L12+L18+L25</f>
        <v>739816398</v>
      </c>
      <c r="M4" s="28" t="s">
        <v>209</v>
      </c>
      <c r="N4" s="28" t="s">
        <v>209</v>
      </c>
      <c r="O4" s="28">
        <f>O8+O12+O18+O25</f>
        <v>154020079</v>
      </c>
      <c r="P4" s="28">
        <f>P8+P12+P18+P25</f>
        <v>219730511</v>
      </c>
      <c r="Q4" s="28">
        <f>Q8+Q12+Q18+Q25</f>
        <v>281327914</v>
      </c>
      <c r="R4" s="28">
        <f>R8+R12+R18+R25</f>
        <v>1995554</v>
      </c>
      <c r="S4" s="28" t="s">
        <v>208</v>
      </c>
      <c r="T4" s="28">
        <f>T8+T12+T18+T25</f>
        <v>67967182</v>
      </c>
      <c r="U4" s="28" t="s">
        <v>209</v>
      </c>
      <c r="V4" s="28" t="s">
        <v>209</v>
      </c>
      <c r="W4" s="28" t="s">
        <v>207</v>
      </c>
      <c r="X4" s="28" t="s">
        <v>149</v>
      </c>
      <c r="Y4" s="28">
        <f t="shared" ref="Y4:AF4" si="0">Y8+Y12+Y18+Y25</f>
        <v>341812727</v>
      </c>
      <c r="Z4" s="28">
        <f t="shared" si="0"/>
        <v>8803479</v>
      </c>
      <c r="AA4" s="28">
        <f t="shared" si="0"/>
        <v>43400863</v>
      </c>
      <c r="AB4" s="28">
        <f t="shared" si="0"/>
        <v>290372140</v>
      </c>
      <c r="AC4" s="28">
        <f t="shared" si="0"/>
        <v>13946255</v>
      </c>
      <c r="AD4" s="28">
        <f t="shared" si="0"/>
        <v>46598150</v>
      </c>
      <c r="AE4" s="28">
        <f t="shared" si="0"/>
        <v>1996763388</v>
      </c>
      <c r="AF4" s="28">
        <f t="shared" si="0"/>
        <v>23929139</v>
      </c>
      <c r="AG4" s="28" t="s">
        <v>209</v>
      </c>
      <c r="AH4" s="28">
        <f>AH8+AH12+AH18+AH25</f>
        <v>27362007</v>
      </c>
      <c r="AI4" s="28" t="s">
        <v>208</v>
      </c>
      <c r="AJ4" s="28">
        <f>AJ8+AJ12+AJ18+AJ25</f>
        <v>117242829</v>
      </c>
      <c r="AK4" s="28">
        <f>AK8+AK12+AK18+AK25</f>
        <v>52140657</v>
      </c>
      <c r="AL4" s="28">
        <f>AL8+AL12+AL18+AL25</f>
        <v>0</v>
      </c>
      <c r="AM4" s="28">
        <f>AM8+AM12+AM18+AM25</f>
        <v>11557044</v>
      </c>
      <c r="AN4" s="28" t="s">
        <v>207</v>
      </c>
      <c r="AO4" s="28">
        <f>AO8+AO12+AO18+AO25</f>
        <v>41915105</v>
      </c>
      <c r="AP4" s="28" t="s">
        <v>210</v>
      </c>
      <c r="AQ4" s="28">
        <f>AQ8+AQ12+AQ18+AQ25</f>
        <v>67280038</v>
      </c>
      <c r="AR4" s="28" t="s">
        <v>207</v>
      </c>
      <c r="AS4" s="28">
        <f>AS8+AS12+AS18+AS25</f>
        <v>267269028</v>
      </c>
      <c r="AT4" s="28">
        <f>AT8+AT12+AT18+AT25</f>
        <v>141310016</v>
      </c>
      <c r="AU4" s="28" t="s">
        <v>209</v>
      </c>
      <c r="AV4" s="28">
        <f>AV8+AV12+AV18+AV25</f>
        <v>25003426</v>
      </c>
      <c r="AW4" s="28">
        <f>AW8+AW12+AW18+AW25</f>
        <v>40203742</v>
      </c>
      <c r="AX4" s="28">
        <f>AX8+AX12+AX18+AX25</f>
        <v>23831478</v>
      </c>
      <c r="AY4" s="28" t="s">
        <v>207</v>
      </c>
      <c r="AZ4" s="28" t="s">
        <v>209</v>
      </c>
      <c r="BA4" s="28">
        <f>BA8+BA12+BA18+BA25</f>
        <v>44520886</v>
      </c>
      <c r="BB4" s="28" t="s">
        <v>208</v>
      </c>
      <c r="BC4" s="28" t="s">
        <v>210</v>
      </c>
      <c r="BD4" s="28" t="s">
        <v>207</v>
      </c>
      <c r="BE4" s="28" t="s">
        <v>209</v>
      </c>
      <c r="BF4" s="28">
        <f>BF8+BF12+BF18+BF25</f>
        <v>75126041</v>
      </c>
      <c r="BG4" s="28" t="s">
        <v>209</v>
      </c>
      <c r="BH4" s="28">
        <f>BH8+BH12+BH18+BH25</f>
        <v>1784861</v>
      </c>
      <c r="BI4" s="28">
        <f>BI8+BI12+BI18+BI25</f>
        <v>156560105</v>
      </c>
      <c r="BJ4" s="28">
        <f>BJ8+BJ12+BJ18+BJ25</f>
        <v>138176739</v>
      </c>
      <c r="BK4" s="28">
        <f>BK8+BK12+BK18+BK25</f>
        <v>36380828</v>
      </c>
      <c r="BL4" s="28">
        <f>BL8+BL12+BL18+BL25</f>
        <v>529849</v>
      </c>
      <c r="BM4" s="28" t="s">
        <v>210</v>
      </c>
      <c r="BN4" s="28">
        <f>BN8+BN12+BN18+BN25</f>
        <v>55259762</v>
      </c>
      <c r="BO4" s="28">
        <f>BO8+BO12+BO18+BO25</f>
        <v>4066080</v>
      </c>
      <c r="BP4" s="28" t="s">
        <v>209</v>
      </c>
      <c r="BQ4" s="28" t="s">
        <v>209</v>
      </c>
      <c r="BR4" s="28" t="s">
        <v>207</v>
      </c>
      <c r="BS4" s="28">
        <f>BS8+BS12+BS18+BS25</f>
        <v>460373714</v>
      </c>
      <c r="BT4" s="28" t="s">
        <v>209</v>
      </c>
      <c r="BU4" s="28" t="s">
        <v>209</v>
      </c>
      <c r="BV4" s="28">
        <f t="shared" ref="BV4:CE4" si="1">BV8+BV12+BV18+BV25</f>
        <v>513631</v>
      </c>
      <c r="BW4" s="28">
        <f t="shared" si="1"/>
        <v>17996581</v>
      </c>
      <c r="BX4" s="28">
        <f t="shared" si="1"/>
        <v>3312679</v>
      </c>
      <c r="BY4" s="28">
        <f t="shared" si="1"/>
        <v>3884004</v>
      </c>
      <c r="BZ4" s="28">
        <f t="shared" si="1"/>
        <v>105575807</v>
      </c>
      <c r="CA4" s="28">
        <f t="shared" si="1"/>
        <v>37616310</v>
      </c>
      <c r="CB4" s="28">
        <f t="shared" si="1"/>
        <v>409640</v>
      </c>
      <c r="CC4" s="28">
        <f t="shared" si="1"/>
        <v>64100255</v>
      </c>
      <c r="CD4" s="28">
        <f t="shared" si="1"/>
        <v>2324983</v>
      </c>
      <c r="CE4" s="28">
        <f t="shared" si="1"/>
        <v>139270153</v>
      </c>
      <c r="CF4" s="28" t="s">
        <v>209</v>
      </c>
      <c r="CG4" s="28" t="s">
        <v>209</v>
      </c>
      <c r="CH4" s="28">
        <f>CH8+CH12+CH18+CH25</f>
        <v>149855868</v>
      </c>
      <c r="CI4" s="28">
        <f>CI8+CI12+CI18+CI25</f>
        <v>11598633</v>
      </c>
      <c r="CJ4" s="28" t="s">
        <v>209</v>
      </c>
      <c r="CK4" s="28">
        <f t="shared" ref="CK4:CP4" si="2">CK8+CK12+CK18+CK25</f>
        <v>50589480</v>
      </c>
      <c r="CL4" s="28">
        <f t="shared" si="2"/>
        <v>67581661</v>
      </c>
      <c r="CM4" s="28">
        <f t="shared" si="2"/>
        <v>3201482</v>
      </c>
      <c r="CN4" s="28">
        <f t="shared" si="2"/>
        <v>1262341308</v>
      </c>
      <c r="CO4" s="28">
        <f t="shared" si="2"/>
        <v>39216326</v>
      </c>
      <c r="CP4" s="28">
        <f t="shared" si="2"/>
        <v>26928000</v>
      </c>
      <c r="CQ4" s="28" t="s">
        <v>209</v>
      </c>
      <c r="CR4" s="28" t="s">
        <v>209</v>
      </c>
      <c r="CS4" s="28">
        <f>CS8+CS12+CS18+CS25</f>
        <v>47575479</v>
      </c>
      <c r="CT4" s="28" t="s">
        <v>209</v>
      </c>
      <c r="CU4" s="28">
        <f>CU8+CU12+CU18+CU25</f>
        <v>1104983446</v>
      </c>
      <c r="CV4" s="28">
        <f>CV8+CV12+CV18+CV25</f>
        <v>38202308</v>
      </c>
      <c r="CW4" s="28">
        <f>CW8+CW12+CW18+CW25</f>
        <v>29878740</v>
      </c>
      <c r="CX4" s="28" t="s">
        <v>209</v>
      </c>
      <c r="CY4" s="28">
        <f>CY8+CY12+CY18+CY25</f>
        <v>7221129</v>
      </c>
      <c r="CZ4" s="28" t="s">
        <v>209</v>
      </c>
      <c r="DA4" s="28">
        <f>DA8+DA12+DA18+DA25</f>
        <v>849783215</v>
      </c>
      <c r="DB4" s="28" t="s">
        <v>209</v>
      </c>
      <c r="DC4" s="28" t="s">
        <v>210</v>
      </c>
      <c r="DD4" s="28">
        <f>DD8+DD12+DD18+DD25</f>
        <v>3313628</v>
      </c>
      <c r="DE4" s="28" t="s">
        <v>209</v>
      </c>
      <c r="DF4" s="28">
        <f t="shared" ref="DF4:DK4" si="3">DF8+DF12+DF18+DF25</f>
        <v>473904351</v>
      </c>
      <c r="DG4" s="28">
        <f t="shared" si="3"/>
        <v>57823498</v>
      </c>
      <c r="DH4" s="28">
        <f t="shared" si="3"/>
        <v>30859431</v>
      </c>
      <c r="DI4" s="28">
        <f t="shared" si="3"/>
        <v>344540743</v>
      </c>
      <c r="DJ4" s="28">
        <f t="shared" si="3"/>
        <v>110454052</v>
      </c>
      <c r="DK4" s="28">
        <f t="shared" si="3"/>
        <v>14242293</v>
      </c>
      <c r="DL4" s="28" t="s">
        <v>209</v>
      </c>
      <c r="DM4" s="28">
        <f t="shared" ref="DM4:DV4" si="4">DM8+DM12+DM18+DM25</f>
        <v>912543837</v>
      </c>
      <c r="DN4" s="28">
        <f t="shared" si="4"/>
        <v>5050000</v>
      </c>
      <c r="DO4" s="28">
        <f t="shared" si="4"/>
        <v>18543248</v>
      </c>
      <c r="DP4" s="28">
        <f t="shared" si="4"/>
        <v>56238015</v>
      </c>
      <c r="DQ4" s="28">
        <f t="shared" si="4"/>
        <v>152193700</v>
      </c>
      <c r="DR4" s="28">
        <f t="shared" si="4"/>
        <v>2276274</v>
      </c>
      <c r="DS4" s="28">
        <f t="shared" si="4"/>
        <v>32144401</v>
      </c>
      <c r="DT4" s="28">
        <f t="shared" si="4"/>
        <v>109270840</v>
      </c>
      <c r="DU4" s="28">
        <f t="shared" si="4"/>
        <v>230782169</v>
      </c>
      <c r="DV4" s="28">
        <f t="shared" si="4"/>
        <v>31091967</v>
      </c>
      <c r="DW4" s="28" t="s">
        <v>210</v>
      </c>
      <c r="DX4" s="28">
        <f t="shared" ref="DX4:EG4" si="5">DX8+DX12+DX18+DX25</f>
        <v>28415184</v>
      </c>
      <c r="DY4" s="28">
        <f t="shared" si="5"/>
        <v>547548667</v>
      </c>
      <c r="DZ4" s="28">
        <f t="shared" si="5"/>
        <v>21334962</v>
      </c>
      <c r="EA4" s="28">
        <f t="shared" si="5"/>
        <v>10945549</v>
      </c>
      <c r="EB4" s="28">
        <f t="shared" si="5"/>
        <v>13629814</v>
      </c>
      <c r="EC4" s="28">
        <f t="shared" si="5"/>
        <v>2207674401</v>
      </c>
      <c r="ED4" s="28">
        <f t="shared" si="5"/>
        <v>12075200</v>
      </c>
      <c r="EE4" s="28">
        <f t="shared" si="5"/>
        <v>303279538</v>
      </c>
      <c r="EF4" s="28">
        <f t="shared" si="5"/>
        <v>105562699</v>
      </c>
      <c r="EG4" s="28">
        <f t="shared" si="5"/>
        <v>40256300</v>
      </c>
      <c r="EH4" s="28" t="s">
        <v>210</v>
      </c>
      <c r="EI4" s="28">
        <f t="shared" ref="EI4:ET4" si="6">EI8+EI12+EI18+EI25</f>
        <v>3799059</v>
      </c>
      <c r="EJ4" s="28">
        <f t="shared" si="6"/>
        <v>170263637</v>
      </c>
      <c r="EK4" s="28">
        <f t="shared" si="6"/>
        <v>89866090</v>
      </c>
      <c r="EL4" s="28">
        <f t="shared" si="6"/>
        <v>10920806</v>
      </c>
      <c r="EM4" s="28">
        <f t="shared" si="6"/>
        <v>332171706</v>
      </c>
      <c r="EN4" s="28">
        <f t="shared" si="6"/>
        <v>64386724</v>
      </c>
      <c r="EO4" s="28">
        <f t="shared" si="6"/>
        <v>410312960</v>
      </c>
      <c r="EP4" s="28">
        <f t="shared" si="6"/>
        <v>21503246</v>
      </c>
      <c r="EQ4" s="28">
        <f t="shared" si="6"/>
        <v>225904247</v>
      </c>
      <c r="ER4" s="28">
        <f t="shared" si="6"/>
        <v>2650489175</v>
      </c>
      <c r="ES4" s="28">
        <f t="shared" si="6"/>
        <v>923756443</v>
      </c>
      <c r="ET4" s="28">
        <f t="shared" si="6"/>
        <v>16344138</v>
      </c>
      <c r="EU4" s="28" t="s">
        <v>210</v>
      </c>
      <c r="EV4" s="28">
        <f t="shared" ref="EV4:FA4" si="7">EV8+EV12+EV18+EV25</f>
        <v>1949588280</v>
      </c>
      <c r="EW4" s="28">
        <f t="shared" si="7"/>
        <v>63805606</v>
      </c>
      <c r="EX4" s="28">
        <f t="shared" si="7"/>
        <v>14179849</v>
      </c>
      <c r="EY4" s="28">
        <f t="shared" si="7"/>
        <v>40762434</v>
      </c>
      <c r="EZ4" s="28">
        <f t="shared" si="7"/>
        <v>797604092</v>
      </c>
      <c r="FA4" s="28">
        <f t="shared" si="7"/>
        <v>470374181</v>
      </c>
      <c r="FB4" s="28" t="s">
        <v>210</v>
      </c>
      <c r="FC4" s="28">
        <f>FC8+FC12+FC18+FC25</f>
        <v>15120809</v>
      </c>
      <c r="FD4" s="28">
        <f>FD8+FD12+FD18+FD25</f>
        <v>1719450796</v>
      </c>
      <c r="FE4" s="28">
        <f>FE8+FE12+FE18+FE25</f>
        <v>54017836</v>
      </c>
      <c r="FF4" s="28">
        <f>FF8+FF12+FF18+FF25</f>
        <v>706435841</v>
      </c>
      <c r="FG4" s="28">
        <f>FG8+FG12+FG18+FG25</f>
        <v>13437060</v>
      </c>
      <c r="FH4" s="28" t="s">
        <v>209</v>
      </c>
      <c r="FI4" s="28">
        <f>FI8+FI12+FI18+FI25</f>
        <v>106569841</v>
      </c>
      <c r="FJ4" s="28" t="s">
        <v>209</v>
      </c>
      <c r="FK4" s="28">
        <f>FK8+FK12+FK18+FK25</f>
        <v>65335745</v>
      </c>
      <c r="FL4" s="28">
        <f>FL8+FL12+FL18+FL25</f>
        <v>252720661</v>
      </c>
      <c r="FM4" s="28" t="s">
        <v>210</v>
      </c>
      <c r="FN4" s="28" t="s">
        <v>208</v>
      </c>
      <c r="FO4" s="28">
        <f>FO8+FO12+FO18+FO25</f>
        <v>73218396</v>
      </c>
      <c r="FP4" s="28" t="s">
        <v>207</v>
      </c>
      <c r="FQ4" s="28" t="s">
        <v>209</v>
      </c>
      <c r="FR4" s="28" t="s">
        <v>210</v>
      </c>
      <c r="FS4" s="28">
        <f>FS8+FS12+FS18+FS25</f>
        <v>370137724</v>
      </c>
      <c r="FT4" s="28">
        <f>FT8+FT12+FT18+FT25</f>
        <v>526399395</v>
      </c>
      <c r="FU4" s="28">
        <f>FU8+FU12+FU18+FU25</f>
        <v>4349041643</v>
      </c>
      <c r="FV4" s="28">
        <f>FV8+FV12+FV18+FV25</f>
        <v>1150000</v>
      </c>
      <c r="FW4" s="28" t="s">
        <v>209</v>
      </c>
      <c r="FX4" s="28" t="s">
        <v>210</v>
      </c>
      <c r="FY4" s="28" t="s">
        <v>210</v>
      </c>
      <c r="FZ4" s="28" t="s">
        <v>209</v>
      </c>
      <c r="GA4" s="28" t="s">
        <v>207</v>
      </c>
      <c r="GB4" s="28" t="s">
        <v>210</v>
      </c>
      <c r="GC4" s="28" t="s">
        <v>210</v>
      </c>
      <c r="GD4" s="28">
        <f>GD8+GD12+GD18+GD25</f>
        <v>1912350</v>
      </c>
      <c r="GE4" s="28" t="s">
        <v>209</v>
      </c>
      <c r="GF4" s="28" t="s">
        <v>207</v>
      </c>
      <c r="GG4" s="28">
        <f>GG8+GG12+GG18+GG25</f>
        <v>109638776</v>
      </c>
      <c r="GH4" s="28">
        <f>GH8+GH12+GH18+GH25</f>
        <v>10183133</v>
      </c>
      <c r="GI4" s="28" t="s">
        <v>207</v>
      </c>
      <c r="GJ4" s="28">
        <f>GJ8+GJ12+GJ18+GJ25</f>
        <v>848637</v>
      </c>
      <c r="GK4" s="28" t="s">
        <v>209</v>
      </c>
      <c r="GL4" s="28">
        <f>GL8+GL12+GL18+GL25</f>
        <v>63547482</v>
      </c>
      <c r="GM4" s="28" t="s">
        <v>209</v>
      </c>
      <c r="GN4" s="28">
        <f>GN8+GN12+GN18+GN25</f>
        <v>11416827</v>
      </c>
      <c r="GO4" s="28" t="s">
        <v>210</v>
      </c>
      <c r="GP4" s="28" t="s">
        <v>209</v>
      </c>
      <c r="GQ4" s="28">
        <f>GQ8+GQ12+GQ18+GQ25</f>
        <v>3005386069</v>
      </c>
      <c r="GR4" s="28">
        <f>GR8+GR12+GR18+GR25</f>
        <v>372563100</v>
      </c>
      <c r="GS4" s="28" t="s">
        <v>210</v>
      </c>
      <c r="GT4" s="28">
        <f>GT8+GT12+GT18+GT25</f>
        <v>279995322</v>
      </c>
      <c r="GU4" s="28" t="s">
        <v>208</v>
      </c>
      <c r="GV4" s="28">
        <f>GV8+GV12+GV18+GV25</f>
        <v>35728245</v>
      </c>
      <c r="GW4" s="28">
        <f>GW8+GW12+GW18+GW25</f>
        <v>849374610</v>
      </c>
      <c r="GX4" s="28">
        <f>GX8+GX12+GX18+GX25</f>
        <v>2877781651</v>
      </c>
      <c r="GY4" s="28">
        <f>GY8+GY12+GY18+GY25</f>
        <v>9130190</v>
      </c>
      <c r="GZ4" s="28" t="s">
        <v>210</v>
      </c>
      <c r="HA4" s="28">
        <f>HA8+HA12+HA18+HA25</f>
        <v>102524924</v>
      </c>
      <c r="HB4" s="28" t="s">
        <v>209</v>
      </c>
      <c r="HC4" s="28">
        <f>HC8+HC12+HC18+HC25</f>
        <v>731228435</v>
      </c>
      <c r="HD4" s="28" t="s">
        <v>208</v>
      </c>
      <c r="HE4" s="28">
        <f>HE8+HE12+HE18+HE25</f>
        <v>76792000</v>
      </c>
      <c r="HF4" s="28" t="s">
        <v>209</v>
      </c>
      <c r="HG4" s="28">
        <f>HG8+HG12+HG18+HG25</f>
        <v>1212489755</v>
      </c>
      <c r="HH4" s="28">
        <f>HH8+HH12+HH18+HH25</f>
        <v>15836505</v>
      </c>
      <c r="HI4" s="28" t="s">
        <v>209</v>
      </c>
      <c r="HJ4" s="28" t="s">
        <v>210</v>
      </c>
      <c r="HK4" s="28" t="s">
        <v>209</v>
      </c>
      <c r="HL4" s="28">
        <f t="shared" ref="HL4:HU4" si="8">HL8+HL12+HL18+HL25</f>
        <v>2750882959</v>
      </c>
      <c r="HM4" s="28">
        <f t="shared" si="8"/>
        <v>24117395</v>
      </c>
      <c r="HN4" s="28">
        <f t="shared" si="8"/>
        <v>104460454</v>
      </c>
      <c r="HO4" s="28">
        <f t="shared" si="8"/>
        <v>460029990</v>
      </c>
      <c r="HP4" s="28">
        <f t="shared" si="8"/>
        <v>61514504</v>
      </c>
      <c r="HQ4" s="28">
        <f t="shared" si="8"/>
        <v>454935581</v>
      </c>
      <c r="HR4" s="28">
        <f t="shared" si="8"/>
        <v>107739762</v>
      </c>
      <c r="HS4" s="28">
        <f t="shared" si="8"/>
        <v>293356573</v>
      </c>
      <c r="HT4" s="28">
        <f t="shared" si="8"/>
        <v>12484474</v>
      </c>
      <c r="HU4" s="28">
        <f t="shared" si="8"/>
        <v>6507271</v>
      </c>
      <c r="HV4" s="28" t="s">
        <v>208</v>
      </c>
      <c r="HW4" s="28">
        <f>HW8+HW12+HW18+HW25</f>
        <v>12217368</v>
      </c>
      <c r="HX4" s="28" t="s">
        <v>209</v>
      </c>
      <c r="HY4" s="28">
        <f>HY8+HY12+HY18+HY25</f>
        <v>27102057</v>
      </c>
      <c r="HZ4" s="28" t="s">
        <v>209</v>
      </c>
      <c r="IA4" s="28">
        <f>IA8+IA12+IA18+IA25</f>
        <v>179507624</v>
      </c>
      <c r="IB4" s="28">
        <f>IB8+IB12+IB18+IB25</f>
        <v>264565073</v>
      </c>
      <c r="IC4" s="28">
        <f>IC8+IC12+IC18+IC25</f>
        <v>206084913</v>
      </c>
      <c r="ID4" s="28">
        <f>ID8+ID12+ID18+ID25</f>
        <v>838962924</v>
      </c>
      <c r="IE4" s="28">
        <f>IE8+IE12+IE18+IE25</f>
        <v>34041529</v>
      </c>
      <c r="IF4" s="28" t="s">
        <v>209</v>
      </c>
      <c r="IG4" s="28">
        <f t="shared" ref="IG4:IO4" si="9">IG8+IG12+IG18+IG25</f>
        <v>22614622</v>
      </c>
      <c r="IH4" s="28">
        <f t="shared" si="9"/>
        <v>25071867</v>
      </c>
      <c r="II4" s="28">
        <f t="shared" si="9"/>
        <v>758029338</v>
      </c>
      <c r="IJ4" s="28">
        <f t="shared" si="9"/>
        <v>46565509</v>
      </c>
      <c r="IK4" s="28">
        <f t="shared" si="9"/>
        <v>128895215</v>
      </c>
      <c r="IL4" s="28">
        <f t="shared" si="9"/>
        <v>41391600</v>
      </c>
      <c r="IM4" s="28">
        <f t="shared" si="9"/>
        <v>25766357</v>
      </c>
      <c r="IN4" s="28">
        <f t="shared" si="9"/>
        <v>338895606</v>
      </c>
      <c r="IO4" s="28">
        <f t="shared" si="9"/>
        <v>403079282</v>
      </c>
      <c r="IP4" s="28" t="s">
        <v>210</v>
      </c>
      <c r="IQ4" s="28">
        <f>IQ8+IQ12+IQ18+IQ25</f>
        <v>227905474</v>
      </c>
      <c r="IR4" s="28">
        <f>IR8+IR12+IR18+IR25</f>
        <v>92274241</v>
      </c>
      <c r="IS4" s="28">
        <f>IS8+IS12+IS18+IS25</f>
        <v>108168080</v>
      </c>
      <c r="IT4" s="28">
        <f>IT8+IT12+IT18+IT25</f>
        <v>651861965</v>
      </c>
      <c r="IU4" s="28">
        <f>IU8+IU12+IU18+IU25</f>
        <v>142514472</v>
      </c>
      <c r="IV4" s="28">
        <f>IV8+IV12+IV18+IV25</f>
        <v>1609106078</v>
      </c>
      <c r="IW4" s="28">
        <f>IW8+IW12+IW18+IW25</f>
        <v>259639238</v>
      </c>
      <c r="IX4" s="28" t="s">
        <v>210</v>
      </c>
      <c r="IY4" s="28">
        <f t="shared" ref="IY4:JF4" si="10">IY8+IY12+IY18+IY25</f>
        <v>18180587</v>
      </c>
      <c r="IZ4" s="28">
        <f t="shared" si="10"/>
        <v>199757018</v>
      </c>
      <c r="JA4" s="28">
        <f t="shared" si="10"/>
        <v>93418247</v>
      </c>
      <c r="JB4" s="28">
        <f t="shared" si="10"/>
        <v>123567609</v>
      </c>
      <c r="JC4" s="28">
        <f t="shared" si="10"/>
        <v>157907181</v>
      </c>
      <c r="JD4" s="28">
        <f t="shared" si="10"/>
        <v>3532480</v>
      </c>
      <c r="JE4" s="28">
        <f t="shared" si="10"/>
        <v>59005818</v>
      </c>
      <c r="JF4" s="28">
        <f t="shared" si="10"/>
        <v>3390320</v>
      </c>
      <c r="JG4" s="28" t="s">
        <v>210</v>
      </c>
      <c r="JH4" s="28">
        <f t="shared" ref="JH4:JO4" si="11">JH8+JH12+JH18+JH25</f>
        <v>22741200</v>
      </c>
      <c r="JI4" s="28">
        <f t="shared" si="11"/>
        <v>22901937</v>
      </c>
      <c r="JJ4" s="28">
        <f t="shared" si="11"/>
        <v>2099702</v>
      </c>
      <c r="JK4" s="28">
        <f t="shared" si="11"/>
        <v>428698517</v>
      </c>
      <c r="JL4" s="28">
        <f t="shared" si="11"/>
        <v>27288689</v>
      </c>
      <c r="JM4" s="28">
        <f t="shared" si="11"/>
        <v>640197390</v>
      </c>
      <c r="JN4" s="28">
        <f t="shared" si="11"/>
        <v>2617667</v>
      </c>
      <c r="JO4" s="28">
        <f t="shared" si="11"/>
        <v>12233933</v>
      </c>
      <c r="JP4" s="28">
        <f>JP8+JP12+JP18+JP25</f>
        <v>21565000</v>
      </c>
      <c r="JQ4" s="28">
        <f>JQ8+JQ12+JQ18+JQ25</f>
        <v>4443080</v>
      </c>
      <c r="JR4" s="34" t="s">
        <v>207</v>
      </c>
      <c r="JS4" s="28">
        <f t="shared" ref="JS4:KF4" si="12">JS8+JS12+JS18+JS25</f>
        <v>233748500</v>
      </c>
      <c r="JT4" s="28">
        <f t="shared" si="12"/>
        <v>73869067</v>
      </c>
      <c r="JU4" s="28">
        <f t="shared" si="12"/>
        <v>13690362</v>
      </c>
      <c r="JV4" s="28">
        <f t="shared" si="12"/>
        <v>31476858</v>
      </c>
      <c r="JW4" s="28">
        <f t="shared" si="12"/>
        <v>496170912</v>
      </c>
      <c r="JX4" s="28">
        <f t="shared" si="12"/>
        <v>41233972</v>
      </c>
      <c r="JY4" s="28">
        <f t="shared" si="12"/>
        <v>1005273517</v>
      </c>
      <c r="JZ4" s="28">
        <f t="shared" si="12"/>
        <v>669431379</v>
      </c>
      <c r="KA4" s="28">
        <f t="shared" si="12"/>
        <v>1561130</v>
      </c>
      <c r="KB4" s="28">
        <f t="shared" si="12"/>
        <v>246375932</v>
      </c>
      <c r="KC4" s="28">
        <f t="shared" si="12"/>
        <v>214741844</v>
      </c>
      <c r="KD4" s="28">
        <f t="shared" si="12"/>
        <v>1816167</v>
      </c>
      <c r="KE4" s="28">
        <f t="shared" si="12"/>
        <v>335720184</v>
      </c>
      <c r="KF4" s="28">
        <f t="shared" si="12"/>
        <v>17655540</v>
      </c>
      <c r="KG4" s="34" t="s">
        <v>210</v>
      </c>
      <c r="KH4" s="28">
        <f t="shared" ref="KH4:KI4" si="13">KH8+KH12+KH18+KH25</f>
        <v>14123441</v>
      </c>
      <c r="KI4" s="28">
        <f t="shared" si="13"/>
        <v>282514033</v>
      </c>
      <c r="KJ4" s="28">
        <f t="shared" ref="KJ4:KN4" si="14">KJ8+KJ12+KJ18+KJ25</f>
        <v>14126060</v>
      </c>
      <c r="KK4" s="28">
        <f t="shared" si="14"/>
        <v>240930190</v>
      </c>
      <c r="KL4" s="28">
        <f t="shared" si="14"/>
        <v>87140511</v>
      </c>
      <c r="KM4" s="28">
        <f t="shared" si="14"/>
        <v>42289050</v>
      </c>
      <c r="KN4" s="28">
        <f t="shared" si="14"/>
        <v>13500000</v>
      </c>
      <c r="KO4" s="34" t="s">
        <v>210</v>
      </c>
      <c r="KP4" s="28">
        <f>KP8+KP12+KP18+KP25</f>
        <v>28794414</v>
      </c>
      <c r="KQ4" s="28">
        <f>KQ8+KQ12+KQ18+KQ25</f>
        <v>554180502</v>
      </c>
      <c r="KR4" s="34" t="s">
        <v>210</v>
      </c>
      <c r="KS4" s="28">
        <f t="shared" ref="KS4:LC4" si="15">KS8+KS12+KS18+KS25</f>
        <v>430911551</v>
      </c>
      <c r="KT4" s="28">
        <f t="shared" si="15"/>
        <v>880000</v>
      </c>
      <c r="KU4" s="28">
        <f t="shared" si="15"/>
        <v>17849377</v>
      </c>
      <c r="KV4" s="28">
        <f t="shared" si="15"/>
        <v>136648459</v>
      </c>
      <c r="KW4" s="28">
        <f t="shared" si="15"/>
        <v>1339545</v>
      </c>
      <c r="KX4" s="28">
        <f t="shared" si="15"/>
        <v>18450376</v>
      </c>
      <c r="KY4" s="28">
        <f t="shared" si="15"/>
        <v>7933804</v>
      </c>
      <c r="KZ4" s="28">
        <f t="shared" si="15"/>
        <v>52353029</v>
      </c>
      <c r="LA4" s="28">
        <f t="shared" si="15"/>
        <v>23317090</v>
      </c>
      <c r="LB4" s="28">
        <f t="shared" si="15"/>
        <v>2722943</v>
      </c>
      <c r="LC4" s="28">
        <f t="shared" si="15"/>
        <v>27007711</v>
      </c>
    </row>
    <row r="5" spans="1:315" ht="17.25" customHeight="1">
      <c r="A5" s="103"/>
      <c r="B5" s="24" t="s">
        <v>111</v>
      </c>
      <c r="C5" s="23" t="s">
        <v>258</v>
      </c>
      <c r="D5" s="28"/>
      <c r="E5" s="28"/>
      <c r="F5" s="28"/>
      <c r="G5" s="28"/>
      <c r="H5" s="28" t="s">
        <v>148</v>
      </c>
      <c r="I5" s="28" t="s">
        <v>148</v>
      </c>
      <c r="J5" s="28"/>
      <c r="K5" s="28" t="s">
        <v>207</v>
      </c>
      <c r="L5" s="28"/>
      <c r="M5" s="28" t="s">
        <v>209</v>
      </c>
      <c r="N5" s="28" t="s">
        <v>209</v>
      </c>
      <c r="O5" s="28"/>
      <c r="P5" s="28"/>
      <c r="Q5" s="28"/>
      <c r="R5" s="28"/>
      <c r="S5" s="28" t="s">
        <v>208</v>
      </c>
      <c r="T5" s="28"/>
      <c r="U5" s="28" t="s">
        <v>209</v>
      </c>
      <c r="V5" s="28" t="s">
        <v>209</v>
      </c>
      <c r="W5" s="28" t="s">
        <v>207</v>
      </c>
      <c r="X5" s="28"/>
      <c r="Y5" s="28"/>
      <c r="Z5" s="28"/>
      <c r="AA5" s="28"/>
      <c r="AB5" s="28"/>
      <c r="AC5" s="28"/>
      <c r="AD5" s="28"/>
      <c r="AE5" s="28"/>
      <c r="AF5" s="28"/>
      <c r="AG5" s="28" t="s">
        <v>209</v>
      </c>
      <c r="AH5" s="28"/>
      <c r="AI5" s="28" t="s">
        <v>208</v>
      </c>
      <c r="AJ5" s="28"/>
      <c r="AK5" s="28"/>
      <c r="AL5" s="28"/>
      <c r="AM5" s="28"/>
      <c r="AN5" s="28" t="s">
        <v>207</v>
      </c>
      <c r="AO5" s="28"/>
      <c r="AP5" s="28"/>
      <c r="AQ5" s="28"/>
      <c r="AR5" s="28" t="s">
        <v>207</v>
      </c>
      <c r="AS5" s="28"/>
      <c r="AT5" s="28"/>
      <c r="AU5" s="28" t="s">
        <v>209</v>
      </c>
      <c r="AV5" s="28"/>
      <c r="AW5" s="28"/>
      <c r="AX5" s="28"/>
      <c r="AY5" s="28" t="s">
        <v>207</v>
      </c>
      <c r="AZ5" s="28" t="s">
        <v>209</v>
      </c>
      <c r="BA5" s="28"/>
      <c r="BB5" s="28" t="s">
        <v>208</v>
      </c>
      <c r="BC5" s="28"/>
      <c r="BD5" s="28" t="s">
        <v>207</v>
      </c>
      <c r="BE5" s="28" t="s">
        <v>209</v>
      </c>
      <c r="BF5" s="28"/>
      <c r="BG5" s="28" t="s">
        <v>209</v>
      </c>
      <c r="BH5" s="28"/>
      <c r="BI5" s="28"/>
      <c r="BJ5" s="28"/>
      <c r="BK5" s="28"/>
      <c r="BL5" s="28"/>
      <c r="BM5" s="28"/>
      <c r="BN5" s="28"/>
      <c r="BO5" s="28"/>
      <c r="BP5" s="28" t="s">
        <v>209</v>
      </c>
      <c r="BQ5" s="28" t="s">
        <v>209</v>
      </c>
      <c r="BR5" s="28" t="s">
        <v>207</v>
      </c>
      <c r="BS5" s="28"/>
      <c r="BT5" s="28" t="s">
        <v>209</v>
      </c>
      <c r="BU5" s="28" t="s">
        <v>209</v>
      </c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 t="s">
        <v>209</v>
      </c>
      <c r="CG5" s="28" t="s">
        <v>209</v>
      </c>
      <c r="CH5" s="28"/>
      <c r="CI5" s="28"/>
      <c r="CJ5" s="28" t="s">
        <v>209</v>
      </c>
      <c r="CK5" s="28"/>
      <c r="CL5" s="28"/>
      <c r="CM5" s="28"/>
      <c r="CN5" s="28"/>
      <c r="CO5" s="28"/>
      <c r="CP5" s="28"/>
      <c r="CQ5" s="28" t="s">
        <v>209</v>
      </c>
      <c r="CR5" s="28" t="s">
        <v>209</v>
      </c>
      <c r="CS5" s="28"/>
      <c r="CT5" s="28" t="s">
        <v>209</v>
      </c>
      <c r="CU5" s="28"/>
      <c r="CV5" s="28"/>
      <c r="CW5" s="28"/>
      <c r="CX5" s="28" t="s">
        <v>209</v>
      </c>
      <c r="CY5" s="28"/>
      <c r="CZ5" s="28" t="s">
        <v>209</v>
      </c>
      <c r="DA5" s="28"/>
      <c r="DB5" s="28" t="s">
        <v>209</v>
      </c>
      <c r="DC5" s="28" t="s">
        <v>210</v>
      </c>
      <c r="DD5" s="28"/>
      <c r="DE5" s="28" t="s">
        <v>209</v>
      </c>
      <c r="DF5" s="28"/>
      <c r="DG5" s="28"/>
      <c r="DH5" s="28"/>
      <c r="DI5" s="28"/>
      <c r="DJ5" s="28"/>
      <c r="DK5" s="28"/>
      <c r="DL5" s="28" t="s">
        <v>209</v>
      </c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 t="s">
        <v>209</v>
      </c>
      <c r="FI5" s="28"/>
      <c r="FJ5" s="28" t="s">
        <v>209</v>
      </c>
      <c r="FK5" s="28"/>
      <c r="FL5" s="28"/>
      <c r="FM5" s="28" t="s">
        <v>210</v>
      </c>
      <c r="FN5" s="28" t="s">
        <v>208</v>
      </c>
      <c r="FO5" s="28"/>
      <c r="FP5" s="28" t="s">
        <v>207</v>
      </c>
      <c r="FQ5" s="28" t="s">
        <v>209</v>
      </c>
      <c r="FR5" s="28"/>
      <c r="FS5" s="28"/>
      <c r="FT5" s="28"/>
      <c r="FU5" s="28"/>
      <c r="FV5" s="28"/>
      <c r="FW5" s="28" t="s">
        <v>209</v>
      </c>
      <c r="FX5" s="28"/>
      <c r="FY5" s="28"/>
      <c r="FZ5" s="28" t="s">
        <v>209</v>
      </c>
      <c r="GA5" s="28" t="s">
        <v>207</v>
      </c>
      <c r="GB5" s="28"/>
      <c r="GC5" s="28"/>
      <c r="GD5" s="28"/>
      <c r="GE5" s="28" t="s">
        <v>209</v>
      </c>
      <c r="GF5" s="28" t="s">
        <v>207</v>
      </c>
      <c r="GG5" s="28"/>
      <c r="GH5" s="28"/>
      <c r="GI5" s="28" t="s">
        <v>207</v>
      </c>
      <c r="GJ5" s="28"/>
      <c r="GK5" s="28" t="s">
        <v>209</v>
      </c>
      <c r="GL5" s="28"/>
      <c r="GM5" s="28" t="s">
        <v>209</v>
      </c>
      <c r="GN5" s="28"/>
      <c r="GO5" s="28"/>
      <c r="GP5" s="28" t="s">
        <v>209</v>
      </c>
      <c r="GQ5" s="28"/>
      <c r="GR5" s="28"/>
      <c r="GS5" s="28"/>
      <c r="GT5" s="28"/>
      <c r="GU5" s="28" t="s">
        <v>208</v>
      </c>
      <c r="GV5" s="28"/>
      <c r="GW5" s="28"/>
      <c r="GX5" s="28"/>
      <c r="GY5" s="28"/>
      <c r="GZ5" s="28"/>
      <c r="HA5" s="28"/>
      <c r="HB5" s="28" t="s">
        <v>209</v>
      </c>
      <c r="HC5" s="28"/>
      <c r="HD5" s="28" t="s">
        <v>208</v>
      </c>
      <c r="HE5" s="28"/>
      <c r="HF5" s="28" t="s">
        <v>209</v>
      </c>
      <c r="HG5" s="28"/>
      <c r="HH5" s="28"/>
      <c r="HI5" s="28" t="s">
        <v>209</v>
      </c>
      <c r="HJ5" s="28"/>
      <c r="HK5" s="28" t="s">
        <v>209</v>
      </c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 t="s">
        <v>208</v>
      </c>
      <c r="HW5" s="28"/>
      <c r="HX5" s="28" t="s">
        <v>209</v>
      </c>
      <c r="HY5" s="28"/>
      <c r="HZ5" s="28" t="s">
        <v>209</v>
      </c>
      <c r="IA5" s="28"/>
      <c r="IB5" s="28"/>
      <c r="IC5" s="28"/>
      <c r="ID5" s="28"/>
      <c r="IE5" s="28"/>
      <c r="IF5" s="28" t="s">
        <v>209</v>
      </c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34"/>
      <c r="JK5" s="34"/>
      <c r="JL5" s="34"/>
      <c r="JM5" s="34"/>
      <c r="JN5" s="34"/>
      <c r="JO5" s="34"/>
      <c r="JP5" s="34"/>
      <c r="JQ5" s="34"/>
      <c r="JR5" s="34" t="s">
        <v>207</v>
      </c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</row>
    <row r="6" spans="1:315" ht="17.25" customHeight="1">
      <c r="A6" s="103"/>
      <c r="B6" s="24" t="s">
        <v>113</v>
      </c>
      <c r="C6" s="21" t="s">
        <v>259</v>
      </c>
      <c r="D6" s="28"/>
      <c r="E6" s="28"/>
      <c r="F6" s="28"/>
      <c r="G6" s="28"/>
      <c r="H6" s="28" t="s">
        <v>148</v>
      </c>
      <c r="I6" s="28" t="s">
        <v>148</v>
      </c>
      <c r="J6" s="28"/>
      <c r="K6" s="28" t="s">
        <v>207</v>
      </c>
      <c r="L6" s="28"/>
      <c r="M6" s="28" t="s">
        <v>209</v>
      </c>
      <c r="N6" s="28" t="s">
        <v>209</v>
      </c>
      <c r="O6" s="28"/>
      <c r="P6" s="28"/>
      <c r="Q6" s="28"/>
      <c r="R6" s="28"/>
      <c r="S6" s="28" t="s">
        <v>208</v>
      </c>
      <c r="T6" s="28"/>
      <c r="U6" s="28" t="s">
        <v>209</v>
      </c>
      <c r="V6" s="28" t="s">
        <v>209</v>
      </c>
      <c r="W6" s="28" t="s">
        <v>207</v>
      </c>
      <c r="X6" s="28"/>
      <c r="Y6" s="28"/>
      <c r="Z6" s="28"/>
      <c r="AA6" s="28"/>
      <c r="AB6" s="28"/>
      <c r="AC6" s="28"/>
      <c r="AD6" s="28"/>
      <c r="AE6" s="28"/>
      <c r="AF6" s="28"/>
      <c r="AG6" s="28" t="s">
        <v>209</v>
      </c>
      <c r="AH6" s="28"/>
      <c r="AI6" s="28" t="s">
        <v>208</v>
      </c>
      <c r="AJ6" s="28"/>
      <c r="AK6" s="28"/>
      <c r="AL6" s="28"/>
      <c r="AM6" s="28"/>
      <c r="AN6" s="28" t="s">
        <v>207</v>
      </c>
      <c r="AO6" s="28"/>
      <c r="AP6" s="28"/>
      <c r="AQ6" s="28"/>
      <c r="AR6" s="28" t="s">
        <v>207</v>
      </c>
      <c r="AS6" s="28"/>
      <c r="AT6" s="28"/>
      <c r="AU6" s="28" t="s">
        <v>209</v>
      </c>
      <c r="AV6" s="28"/>
      <c r="AW6" s="28"/>
      <c r="AX6" s="28"/>
      <c r="AY6" s="28" t="s">
        <v>207</v>
      </c>
      <c r="AZ6" s="28" t="s">
        <v>209</v>
      </c>
      <c r="BA6" s="28"/>
      <c r="BB6" s="28" t="s">
        <v>208</v>
      </c>
      <c r="BC6" s="28"/>
      <c r="BD6" s="28" t="s">
        <v>207</v>
      </c>
      <c r="BE6" s="28" t="s">
        <v>209</v>
      </c>
      <c r="BF6" s="28"/>
      <c r="BG6" s="28" t="s">
        <v>209</v>
      </c>
      <c r="BH6" s="28"/>
      <c r="BI6" s="28"/>
      <c r="BJ6" s="28"/>
      <c r="BK6" s="28"/>
      <c r="BL6" s="28"/>
      <c r="BM6" s="28"/>
      <c r="BN6" s="28"/>
      <c r="BO6" s="28"/>
      <c r="BP6" s="28" t="s">
        <v>209</v>
      </c>
      <c r="BQ6" s="28" t="s">
        <v>209</v>
      </c>
      <c r="BR6" s="28" t="s">
        <v>207</v>
      </c>
      <c r="BS6" s="28"/>
      <c r="BT6" s="28" t="s">
        <v>209</v>
      </c>
      <c r="BU6" s="28" t="s">
        <v>209</v>
      </c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 t="s">
        <v>209</v>
      </c>
      <c r="CG6" s="28" t="s">
        <v>209</v>
      </c>
      <c r="CH6" s="28"/>
      <c r="CI6" s="28"/>
      <c r="CJ6" s="28" t="s">
        <v>209</v>
      </c>
      <c r="CK6" s="28"/>
      <c r="CL6" s="28"/>
      <c r="CM6" s="28"/>
      <c r="CN6" s="28"/>
      <c r="CO6" s="28"/>
      <c r="CP6" s="28"/>
      <c r="CQ6" s="28" t="s">
        <v>209</v>
      </c>
      <c r="CR6" s="28" t="s">
        <v>209</v>
      </c>
      <c r="CS6" s="28"/>
      <c r="CT6" s="28" t="s">
        <v>209</v>
      </c>
      <c r="CU6" s="28"/>
      <c r="CV6" s="28"/>
      <c r="CW6" s="28"/>
      <c r="CX6" s="28" t="s">
        <v>209</v>
      </c>
      <c r="CY6" s="28"/>
      <c r="CZ6" s="28" t="s">
        <v>209</v>
      </c>
      <c r="DA6" s="28"/>
      <c r="DB6" s="28" t="s">
        <v>209</v>
      </c>
      <c r="DC6" s="28" t="s">
        <v>210</v>
      </c>
      <c r="DD6" s="28"/>
      <c r="DE6" s="28" t="s">
        <v>209</v>
      </c>
      <c r="DF6" s="28"/>
      <c r="DG6" s="28"/>
      <c r="DH6" s="28"/>
      <c r="DI6" s="28"/>
      <c r="DJ6" s="28"/>
      <c r="DK6" s="28"/>
      <c r="DL6" s="28" t="s">
        <v>209</v>
      </c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 t="s">
        <v>209</v>
      </c>
      <c r="FI6" s="28"/>
      <c r="FJ6" s="28" t="s">
        <v>209</v>
      </c>
      <c r="FK6" s="28"/>
      <c r="FL6" s="28"/>
      <c r="FM6" s="28" t="s">
        <v>210</v>
      </c>
      <c r="FN6" s="28" t="s">
        <v>208</v>
      </c>
      <c r="FO6" s="28"/>
      <c r="FP6" s="28" t="s">
        <v>207</v>
      </c>
      <c r="FQ6" s="28" t="s">
        <v>209</v>
      </c>
      <c r="FR6" s="28"/>
      <c r="FS6" s="28"/>
      <c r="FT6" s="28"/>
      <c r="FU6" s="28"/>
      <c r="FV6" s="28"/>
      <c r="FW6" s="28" t="s">
        <v>209</v>
      </c>
      <c r="FX6" s="28"/>
      <c r="FY6" s="28"/>
      <c r="FZ6" s="28" t="s">
        <v>209</v>
      </c>
      <c r="GA6" s="28" t="s">
        <v>207</v>
      </c>
      <c r="GB6" s="28"/>
      <c r="GC6" s="28"/>
      <c r="GD6" s="28"/>
      <c r="GE6" s="28" t="s">
        <v>209</v>
      </c>
      <c r="GF6" s="28" t="s">
        <v>207</v>
      </c>
      <c r="GG6" s="28"/>
      <c r="GH6" s="28"/>
      <c r="GI6" s="28" t="s">
        <v>207</v>
      </c>
      <c r="GJ6" s="28"/>
      <c r="GK6" s="28" t="s">
        <v>209</v>
      </c>
      <c r="GL6" s="28"/>
      <c r="GM6" s="28" t="s">
        <v>209</v>
      </c>
      <c r="GN6" s="28"/>
      <c r="GO6" s="28"/>
      <c r="GP6" s="28" t="s">
        <v>209</v>
      </c>
      <c r="GQ6" s="28"/>
      <c r="GR6" s="28"/>
      <c r="GS6" s="28"/>
      <c r="GT6" s="28"/>
      <c r="GU6" s="28" t="s">
        <v>208</v>
      </c>
      <c r="GV6" s="28"/>
      <c r="GW6" s="28"/>
      <c r="GX6" s="28"/>
      <c r="GY6" s="28"/>
      <c r="GZ6" s="28"/>
      <c r="HA6" s="28"/>
      <c r="HB6" s="28" t="s">
        <v>209</v>
      </c>
      <c r="HC6" s="28"/>
      <c r="HD6" s="28" t="s">
        <v>208</v>
      </c>
      <c r="HE6" s="28"/>
      <c r="HF6" s="28" t="s">
        <v>209</v>
      </c>
      <c r="HG6" s="28"/>
      <c r="HH6" s="28"/>
      <c r="HI6" s="28" t="s">
        <v>209</v>
      </c>
      <c r="HJ6" s="28"/>
      <c r="HK6" s="28" t="s">
        <v>209</v>
      </c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 t="s">
        <v>208</v>
      </c>
      <c r="HW6" s="28"/>
      <c r="HX6" s="28" t="s">
        <v>209</v>
      </c>
      <c r="HY6" s="28"/>
      <c r="HZ6" s="28" t="s">
        <v>209</v>
      </c>
      <c r="IA6" s="28"/>
      <c r="IB6" s="28"/>
      <c r="IC6" s="28"/>
      <c r="ID6" s="28"/>
      <c r="IE6" s="28"/>
      <c r="IF6" s="28" t="s">
        <v>209</v>
      </c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34"/>
      <c r="JK6" s="34"/>
      <c r="JL6" s="34"/>
      <c r="JM6" s="34"/>
      <c r="JN6" s="34"/>
      <c r="JO6" s="34"/>
      <c r="JP6" s="34"/>
      <c r="JQ6" s="34"/>
      <c r="JR6" s="34" t="s">
        <v>207</v>
      </c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  <c r="KJ6" s="34"/>
      <c r="KK6" s="34"/>
      <c r="KL6" s="34"/>
      <c r="KM6" s="34"/>
      <c r="KN6" s="34"/>
      <c r="KO6" s="34"/>
      <c r="KP6" s="34"/>
      <c r="KQ6" s="34"/>
      <c r="KR6" s="34"/>
      <c r="KS6" s="34"/>
      <c r="KT6" s="34"/>
      <c r="KU6" s="34"/>
      <c r="KV6" s="34"/>
      <c r="KW6" s="34"/>
      <c r="KX6" s="34"/>
      <c r="KY6" s="34"/>
      <c r="KZ6" s="34"/>
      <c r="LA6" s="34"/>
      <c r="LB6" s="34"/>
      <c r="LC6" s="34"/>
    </row>
    <row r="7" spans="1:315" ht="17.25" customHeight="1">
      <c r="A7" s="103"/>
      <c r="B7" s="24" t="s">
        <v>116</v>
      </c>
      <c r="C7" s="21" t="s">
        <v>260</v>
      </c>
      <c r="D7" s="28"/>
      <c r="E7" s="28"/>
      <c r="F7" s="28"/>
      <c r="G7" s="28"/>
      <c r="H7" s="28" t="s">
        <v>148</v>
      </c>
      <c r="I7" s="28" t="s">
        <v>148</v>
      </c>
      <c r="J7" s="28"/>
      <c r="K7" s="28" t="s">
        <v>207</v>
      </c>
      <c r="L7" s="28"/>
      <c r="M7" s="28" t="s">
        <v>209</v>
      </c>
      <c r="N7" s="28" t="s">
        <v>209</v>
      </c>
      <c r="O7" s="28"/>
      <c r="P7" s="28"/>
      <c r="Q7" s="28"/>
      <c r="R7" s="28"/>
      <c r="S7" s="28" t="s">
        <v>208</v>
      </c>
      <c r="T7" s="28"/>
      <c r="U7" s="28" t="s">
        <v>209</v>
      </c>
      <c r="V7" s="28" t="s">
        <v>209</v>
      </c>
      <c r="W7" s="28" t="s">
        <v>207</v>
      </c>
      <c r="X7" s="28"/>
      <c r="Y7" s="28"/>
      <c r="Z7" s="28"/>
      <c r="AA7" s="28"/>
      <c r="AB7" s="28"/>
      <c r="AC7" s="28"/>
      <c r="AD7" s="28"/>
      <c r="AE7" s="28"/>
      <c r="AF7" s="28"/>
      <c r="AG7" s="28" t="s">
        <v>209</v>
      </c>
      <c r="AH7" s="28"/>
      <c r="AI7" s="28" t="s">
        <v>208</v>
      </c>
      <c r="AJ7" s="28"/>
      <c r="AK7" s="28"/>
      <c r="AL7" s="28"/>
      <c r="AM7" s="28"/>
      <c r="AN7" s="28" t="s">
        <v>207</v>
      </c>
      <c r="AO7" s="28"/>
      <c r="AP7" s="28"/>
      <c r="AQ7" s="28"/>
      <c r="AR7" s="28" t="s">
        <v>207</v>
      </c>
      <c r="AS7" s="28"/>
      <c r="AT7" s="28"/>
      <c r="AU7" s="28" t="s">
        <v>209</v>
      </c>
      <c r="AV7" s="28"/>
      <c r="AW7" s="28"/>
      <c r="AX7" s="28"/>
      <c r="AY7" s="28" t="s">
        <v>207</v>
      </c>
      <c r="AZ7" s="28" t="s">
        <v>209</v>
      </c>
      <c r="BA7" s="28"/>
      <c r="BB7" s="28" t="s">
        <v>208</v>
      </c>
      <c r="BC7" s="28"/>
      <c r="BD7" s="28" t="s">
        <v>207</v>
      </c>
      <c r="BE7" s="28" t="s">
        <v>209</v>
      </c>
      <c r="BF7" s="28"/>
      <c r="BG7" s="28" t="s">
        <v>209</v>
      </c>
      <c r="BH7" s="28"/>
      <c r="BI7" s="28"/>
      <c r="BJ7" s="28"/>
      <c r="BK7" s="28"/>
      <c r="BL7" s="28"/>
      <c r="BM7" s="28"/>
      <c r="BN7" s="28"/>
      <c r="BO7" s="28"/>
      <c r="BP7" s="28" t="s">
        <v>209</v>
      </c>
      <c r="BQ7" s="28" t="s">
        <v>209</v>
      </c>
      <c r="BR7" s="28" t="s">
        <v>207</v>
      </c>
      <c r="BS7" s="28"/>
      <c r="BT7" s="28" t="s">
        <v>209</v>
      </c>
      <c r="BU7" s="28" t="s">
        <v>209</v>
      </c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 t="s">
        <v>209</v>
      </c>
      <c r="CG7" s="28" t="s">
        <v>209</v>
      </c>
      <c r="CH7" s="28"/>
      <c r="CI7" s="28"/>
      <c r="CJ7" s="28" t="s">
        <v>209</v>
      </c>
      <c r="CK7" s="28"/>
      <c r="CL7" s="28"/>
      <c r="CM7" s="28"/>
      <c r="CN7" s="28"/>
      <c r="CO7" s="28"/>
      <c r="CP7" s="28"/>
      <c r="CQ7" s="28" t="s">
        <v>209</v>
      </c>
      <c r="CR7" s="28" t="s">
        <v>209</v>
      </c>
      <c r="CS7" s="28"/>
      <c r="CT7" s="28" t="s">
        <v>209</v>
      </c>
      <c r="CU7" s="28"/>
      <c r="CV7" s="28"/>
      <c r="CW7" s="28"/>
      <c r="CX7" s="28" t="s">
        <v>209</v>
      </c>
      <c r="CY7" s="28"/>
      <c r="CZ7" s="28" t="s">
        <v>209</v>
      </c>
      <c r="DA7" s="28"/>
      <c r="DB7" s="28" t="s">
        <v>209</v>
      </c>
      <c r="DC7" s="28" t="s">
        <v>210</v>
      </c>
      <c r="DD7" s="28"/>
      <c r="DE7" s="28" t="s">
        <v>209</v>
      </c>
      <c r="DF7" s="28"/>
      <c r="DG7" s="28"/>
      <c r="DH7" s="28"/>
      <c r="DI7" s="28"/>
      <c r="DJ7" s="28"/>
      <c r="DK7" s="28"/>
      <c r="DL7" s="28" t="s">
        <v>209</v>
      </c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 t="s">
        <v>209</v>
      </c>
      <c r="FI7" s="28"/>
      <c r="FJ7" s="28" t="s">
        <v>209</v>
      </c>
      <c r="FK7" s="28"/>
      <c r="FL7" s="28"/>
      <c r="FM7" s="28" t="s">
        <v>210</v>
      </c>
      <c r="FN7" s="28" t="s">
        <v>208</v>
      </c>
      <c r="FO7" s="28"/>
      <c r="FP7" s="28" t="s">
        <v>207</v>
      </c>
      <c r="FQ7" s="28" t="s">
        <v>209</v>
      </c>
      <c r="FR7" s="28"/>
      <c r="FS7" s="28"/>
      <c r="FT7" s="28"/>
      <c r="FU7" s="28"/>
      <c r="FV7" s="28"/>
      <c r="FW7" s="28" t="s">
        <v>209</v>
      </c>
      <c r="FX7" s="28"/>
      <c r="FY7" s="28"/>
      <c r="FZ7" s="28" t="s">
        <v>209</v>
      </c>
      <c r="GA7" s="28" t="s">
        <v>207</v>
      </c>
      <c r="GB7" s="28"/>
      <c r="GC7" s="28"/>
      <c r="GD7" s="28"/>
      <c r="GE7" s="28" t="s">
        <v>209</v>
      </c>
      <c r="GF7" s="28" t="s">
        <v>207</v>
      </c>
      <c r="GG7" s="28"/>
      <c r="GH7" s="28"/>
      <c r="GI7" s="28" t="s">
        <v>207</v>
      </c>
      <c r="GJ7" s="28"/>
      <c r="GK7" s="28" t="s">
        <v>209</v>
      </c>
      <c r="GL7" s="28"/>
      <c r="GM7" s="28" t="s">
        <v>209</v>
      </c>
      <c r="GN7" s="28"/>
      <c r="GO7" s="28"/>
      <c r="GP7" s="28" t="s">
        <v>209</v>
      </c>
      <c r="GQ7" s="28"/>
      <c r="GR7" s="28"/>
      <c r="GS7" s="28"/>
      <c r="GT7" s="28"/>
      <c r="GU7" s="28" t="s">
        <v>208</v>
      </c>
      <c r="GV7" s="28"/>
      <c r="GW7" s="28"/>
      <c r="GX7" s="28"/>
      <c r="GY7" s="28"/>
      <c r="GZ7" s="28"/>
      <c r="HA7" s="28"/>
      <c r="HB7" s="28" t="s">
        <v>209</v>
      </c>
      <c r="HC7" s="28"/>
      <c r="HD7" s="28" t="s">
        <v>208</v>
      </c>
      <c r="HE7" s="28"/>
      <c r="HF7" s="28" t="s">
        <v>209</v>
      </c>
      <c r="HG7" s="28"/>
      <c r="HH7" s="28"/>
      <c r="HI7" s="28" t="s">
        <v>209</v>
      </c>
      <c r="HJ7" s="28"/>
      <c r="HK7" s="28" t="s">
        <v>209</v>
      </c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 t="s">
        <v>208</v>
      </c>
      <c r="HW7" s="28"/>
      <c r="HX7" s="28" t="s">
        <v>209</v>
      </c>
      <c r="HY7" s="28"/>
      <c r="HZ7" s="28" t="s">
        <v>209</v>
      </c>
      <c r="IA7" s="28"/>
      <c r="IB7" s="28"/>
      <c r="IC7" s="28"/>
      <c r="ID7" s="28"/>
      <c r="IE7" s="28"/>
      <c r="IF7" s="28" t="s">
        <v>209</v>
      </c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34"/>
      <c r="JK7" s="34"/>
      <c r="JL7" s="34"/>
      <c r="JM7" s="34"/>
      <c r="JN7" s="34"/>
      <c r="JO7" s="34"/>
      <c r="JP7" s="34"/>
      <c r="JQ7" s="34"/>
      <c r="JR7" s="34" t="s">
        <v>207</v>
      </c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</row>
    <row r="8" spans="1:315" ht="17.25" customHeight="1">
      <c r="A8" s="103"/>
      <c r="B8" s="24" t="s">
        <v>72</v>
      </c>
      <c r="C8" s="19" t="s">
        <v>123</v>
      </c>
      <c r="D8" s="28">
        <v>0</v>
      </c>
      <c r="E8" s="28">
        <v>0</v>
      </c>
      <c r="F8" s="28">
        <v>40276635</v>
      </c>
      <c r="G8" s="28">
        <v>39800000</v>
      </c>
      <c r="H8" s="28" t="s">
        <v>148</v>
      </c>
      <c r="I8" s="28" t="s">
        <v>148</v>
      </c>
      <c r="J8" s="28">
        <v>301277183</v>
      </c>
      <c r="K8" s="28" t="s">
        <v>207</v>
      </c>
      <c r="L8" s="28">
        <v>0</v>
      </c>
      <c r="M8" s="28" t="s">
        <v>209</v>
      </c>
      <c r="N8" s="28" t="s">
        <v>209</v>
      </c>
      <c r="O8" s="28">
        <v>154020079</v>
      </c>
      <c r="P8" s="28">
        <v>0</v>
      </c>
      <c r="Q8" s="28">
        <v>0</v>
      </c>
      <c r="R8" s="28">
        <v>1995554</v>
      </c>
      <c r="S8" s="28" t="s">
        <v>208</v>
      </c>
      <c r="T8" s="28">
        <v>27864632</v>
      </c>
      <c r="U8" s="28" t="s">
        <v>209</v>
      </c>
      <c r="V8" s="28" t="s">
        <v>209</v>
      </c>
      <c r="W8" s="28" t="s">
        <v>207</v>
      </c>
      <c r="X8" s="28" t="s">
        <v>149</v>
      </c>
      <c r="Y8" s="28">
        <v>0</v>
      </c>
      <c r="Z8" s="28">
        <v>5258982</v>
      </c>
      <c r="AA8" s="28">
        <v>27895960</v>
      </c>
      <c r="AB8" s="28">
        <v>0</v>
      </c>
      <c r="AC8" s="28">
        <v>2272975</v>
      </c>
      <c r="AD8" s="28">
        <v>0</v>
      </c>
      <c r="AE8" s="28">
        <v>14250000</v>
      </c>
      <c r="AF8" s="28">
        <v>0</v>
      </c>
      <c r="AG8" s="28" t="s">
        <v>209</v>
      </c>
      <c r="AH8" s="28">
        <v>0</v>
      </c>
      <c r="AI8" s="28" t="s">
        <v>208</v>
      </c>
      <c r="AJ8" s="28">
        <v>0</v>
      </c>
      <c r="AK8" s="28">
        <v>0</v>
      </c>
      <c r="AL8" s="28">
        <v>0</v>
      </c>
      <c r="AM8" s="28">
        <v>0</v>
      </c>
      <c r="AN8" s="28" t="s">
        <v>207</v>
      </c>
      <c r="AO8" s="28">
        <v>14880700</v>
      </c>
      <c r="AP8" s="28" t="s">
        <v>210</v>
      </c>
      <c r="AQ8" s="28">
        <v>0</v>
      </c>
      <c r="AR8" s="28" t="s">
        <v>207</v>
      </c>
      <c r="AS8" s="28">
        <v>0</v>
      </c>
      <c r="AT8" s="28">
        <v>115148868</v>
      </c>
      <c r="AU8" s="28" t="s">
        <v>209</v>
      </c>
      <c r="AV8" s="28">
        <v>25003426</v>
      </c>
      <c r="AW8" s="28">
        <v>0</v>
      </c>
      <c r="AX8" s="28">
        <v>540000</v>
      </c>
      <c r="AY8" s="28" t="s">
        <v>207</v>
      </c>
      <c r="AZ8" s="28" t="s">
        <v>209</v>
      </c>
      <c r="BA8" s="28">
        <v>0</v>
      </c>
      <c r="BB8" s="28" t="s">
        <v>208</v>
      </c>
      <c r="BC8" s="28" t="s">
        <v>210</v>
      </c>
      <c r="BD8" s="28" t="s">
        <v>207</v>
      </c>
      <c r="BE8" s="28" t="s">
        <v>209</v>
      </c>
      <c r="BF8" s="28">
        <v>0</v>
      </c>
      <c r="BG8" s="28" t="s">
        <v>209</v>
      </c>
      <c r="BH8" s="28">
        <v>0</v>
      </c>
      <c r="BI8" s="28">
        <v>1330268</v>
      </c>
      <c r="BJ8" s="28">
        <v>3472000</v>
      </c>
      <c r="BK8" s="28">
        <v>297490</v>
      </c>
      <c r="BL8" s="28">
        <v>0</v>
      </c>
      <c r="BM8" s="28" t="s">
        <v>210</v>
      </c>
      <c r="BN8" s="28">
        <v>0</v>
      </c>
      <c r="BO8" s="28">
        <v>0</v>
      </c>
      <c r="BP8" s="28" t="s">
        <v>209</v>
      </c>
      <c r="BQ8" s="28" t="s">
        <v>209</v>
      </c>
      <c r="BR8" s="28" t="s">
        <v>207</v>
      </c>
      <c r="BS8" s="28">
        <v>0</v>
      </c>
      <c r="BT8" s="28" t="s">
        <v>209</v>
      </c>
      <c r="BU8" s="28" t="s">
        <v>209</v>
      </c>
      <c r="BV8" s="28">
        <v>513631</v>
      </c>
      <c r="BW8" s="28">
        <v>14322024</v>
      </c>
      <c r="BX8" s="28">
        <v>3312679</v>
      </c>
      <c r="BY8" s="28">
        <v>3884004</v>
      </c>
      <c r="BZ8" s="28">
        <v>65103501</v>
      </c>
      <c r="CA8" s="28">
        <v>37616310</v>
      </c>
      <c r="CB8" s="28">
        <v>409640</v>
      </c>
      <c r="CC8" s="28">
        <v>3107830</v>
      </c>
      <c r="CD8" s="28">
        <v>0</v>
      </c>
      <c r="CE8" s="28">
        <v>0</v>
      </c>
      <c r="CF8" s="28" t="s">
        <v>209</v>
      </c>
      <c r="CG8" s="28" t="s">
        <v>209</v>
      </c>
      <c r="CH8" s="28">
        <v>0</v>
      </c>
      <c r="CI8" s="28">
        <v>4927888</v>
      </c>
      <c r="CJ8" s="28" t="s">
        <v>209</v>
      </c>
      <c r="CK8" s="28">
        <v>0</v>
      </c>
      <c r="CL8" s="28">
        <v>0</v>
      </c>
      <c r="CM8" s="28">
        <v>0</v>
      </c>
      <c r="CN8" s="28">
        <v>0</v>
      </c>
      <c r="CO8" s="28">
        <v>17844516</v>
      </c>
      <c r="CP8" s="28">
        <v>26928000</v>
      </c>
      <c r="CQ8" s="28" t="s">
        <v>209</v>
      </c>
      <c r="CR8" s="28" t="s">
        <v>209</v>
      </c>
      <c r="CS8" s="28">
        <v>25589190</v>
      </c>
      <c r="CT8" s="28" t="s">
        <v>209</v>
      </c>
      <c r="CU8" s="28">
        <v>1104983446</v>
      </c>
      <c r="CV8" s="28">
        <v>38202308</v>
      </c>
      <c r="CW8" s="28">
        <v>0</v>
      </c>
      <c r="CX8" s="28" t="s">
        <v>209</v>
      </c>
      <c r="CY8" s="28">
        <v>0</v>
      </c>
      <c r="CZ8" s="28" t="s">
        <v>209</v>
      </c>
      <c r="DA8" s="28">
        <v>760021720</v>
      </c>
      <c r="DB8" s="28" t="s">
        <v>209</v>
      </c>
      <c r="DC8" s="28" t="s">
        <v>210</v>
      </c>
      <c r="DD8" s="28">
        <v>0</v>
      </c>
      <c r="DE8" s="28" t="s">
        <v>209</v>
      </c>
      <c r="DF8" s="28">
        <v>172231011</v>
      </c>
      <c r="DG8" s="28">
        <v>6495930</v>
      </c>
      <c r="DH8" s="28">
        <v>5661067</v>
      </c>
      <c r="DI8" s="28">
        <v>310217466</v>
      </c>
      <c r="DJ8" s="28">
        <v>27572620</v>
      </c>
      <c r="DK8" s="28">
        <v>13850000</v>
      </c>
      <c r="DL8" s="28" t="s">
        <v>209</v>
      </c>
      <c r="DM8" s="28">
        <v>0</v>
      </c>
      <c r="DN8" s="28">
        <v>5050000</v>
      </c>
      <c r="DO8" s="28">
        <v>15756800</v>
      </c>
      <c r="DP8" s="28">
        <v>29897280</v>
      </c>
      <c r="DQ8" s="28">
        <v>0</v>
      </c>
      <c r="DR8" s="28">
        <v>0</v>
      </c>
      <c r="DS8" s="28">
        <v>32144401</v>
      </c>
      <c r="DT8" s="28">
        <v>0</v>
      </c>
      <c r="DU8" s="28">
        <v>0</v>
      </c>
      <c r="DV8" s="28">
        <v>0</v>
      </c>
      <c r="DW8" s="28" t="s">
        <v>210</v>
      </c>
      <c r="DX8" s="28">
        <v>0</v>
      </c>
      <c r="DY8" s="28">
        <v>194788643</v>
      </c>
      <c r="DZ8" s="28">
        <v>6817970</v>
      </c>
      <c r="EA8" s="28">
        <v>0</v>
      </c>
      <c r="EB8" s="28">
        <v>13629814</v>
      </c>
      <c r="EC8" s="28">
        <v>28978711</v>
      </c>
      <c r="ED8" s="28">
        <v>12075200</v>
      </c>
      <c r="EE8" s="28">
        <v>252056736</v>
      </c>
      <c r="EF8" s="28">
        <v>0</v>
      </c>
      <c r="EG8" s="28">
        <v>40146300</v>
      </c>
      <c r="EH8" s="28" t="s">
        <v>210</v>
      </c>
      <c r="EI8" s="28">
        <v>0</v>
      </c>
      <c r="EJ8" s="28">
        <v>0</v>
      </c>
      <c r="EK8" s="28">
        <v>18665660</v>
      </c>
      <c r="EL8" s="28">
        <v>9753384</v>
      </c>
      <c r="EM8" s="28">
        <v>0</v>
      </c>
      <c r="EN8" s="28">
        <v>287940</v>
      </c>
      <c r="EO8" s="28">
        <v>0</v>
      </c>
      <c r="EP8" s="28">
        <v>0</v>
      </c>
      <c r="EQ8" s="28">
        <v>0</v>
      </c>
      <c r="ER8" s="28">
        <v>0</v>
      </c>
      <c r="ES8" s="28">
        <v>9766554</v>
      </c>
      <c r="ET8" s="28">
        <v>0</v>
      </c>
      <c r="EU8" s="28" t="s">
        <v>210</v>
      </c>
      <c r="EV8" s="28">
        <v>0</v>
      </c>
      <c r="EW8" s="28">
        <v>14112000</v>
      </c>
      <c r="EX8" s="28">
        <v>3553000</v>
      </c>
      <c r="EY8" s="28">
        <v>0</v>
      </c>
      <c r="EZ8" s="28">
        <v>0</v>
      </c>
      <c r="FA8" s="28">
        <v>0</v>
      </c>
      <c r="FB8" s="28" t="s">
        <v>210</v>
      </c>
      <c r="FC8" s="28">
        <v>0</v>
      </c>
      <c r="FD8" s="28">
        <v>0</v>
      </c>
      <c r="FE8" s="28">
        <v>0</v>
      </c>
      <c r="FF8" s="28">
        <v>497957104</v>
      </c>
      <c r="FG8" s="28">
        <v>660000</v>
      </c>
      <c r="FH8" s="28" t="s">
        <v>209</v>
      </c>
      <c r="FI8" s="28">
        <v>106569841</v>
      </c>
      <c r="FJ8" s="28" t="s">
        <v>209</v>
      </c>
      <c r="FK8" s="28">
        <v>1830000</v>
      </c>
      <c r="FL8" s="28">
        <v>0</v>
      </c>
      <c r="FM8" s="28" t="s">
        <v>210</v>
      </c>
      <c r="FN8" s="28" t="s">
        <v>208</v>
      </c>
      <c r="FO8" s="28">
        <v>0</v>
      </c>
      <c r="FP8" s="28" t="s">
        <v>207</v>
      </c>
      <c r="FQ8" s="28" t="s">
        <v>209</v>
      </c>
      <c r="FR8" s="28" t="s">
        <v>210</v>
      </c>
      <c r="FS8" s="28">
        <v>0</v>
      </c>
      <c r="FT8" s="28">
        <v>526399395</v>
      </c>
      <c r="FU8" s="28">
        <v>0</v>
      </c>
      <c r="FV8" s="28">
        <v>1150000</v>
      </c>
      <c r="FW8" s="28" t="s">
        <v>209</v>
      </c>
      <c r="FX8" s="28" t="s">
        <v>210</v>
      </c>
      <c r="FY8" s="28" t="s">
        <v>210</v>
      </c>
      <c r="FZ8" s="28" t="s">
        <v>209</v>
      </c>
      <c r="GA8" s="28" t="s">
        <v>207</v>
      </c>
      <c r="GB8" s="28" t="s">
        <v>210</v>
      </c>
      <c r="GC8" s="28" t="s">
        <v>210</v>
      </c>
      <c r="GD8" s="28">
        <v>1912350</v>
      </c>
      <c r="GE8" s="28" t="s">
        <v>209</v>
      </c>
      <c r="GF8" s="28" t="s">
        <v>207</v>
      </c>
      <c r="GG8" s="28">
        <v>0</v>
      </c>
      <c r="GH8" s="28">
        <v>0</v>
      </c>
      <c r="GI8" s="28" t="s">
        <v>207</v>
      </c>
      <c r="GJ8" s="28">
        <v>0</v>
      </c>
      <c r="GK8" s="28" t="s">
        <v>209</v>
      </c>
      <c r="GL8" s="28">
        <v>1117063</v>
      </c>
      <c r="GM8" s="28" t="s">
        <v>209</v>
      </c>
      <c r="GN8" s="28">
        <v>11416827</v>
      </c>
      <c r="GO8" s="28" t="s">
        <v>210</v>
      </c>
      <c r="GP8" s="28" t="s">
        <v>209</v>
      </c>
      <c r="GQ8" s="28">
        <v>0</v>
      </c>
      <c r="GR8" s="28">
        <v>372563100</v>
      </c>
      <c r="GS8" s="28" t="s">
        <v>210</v>
      </c>
      <c r="GT8" s="28">
        <v>258005533</v>
      </c>
      <c r="GU8" s="28" t="s">
        <v>208</v>
      </c>
      <c r="GV8" s="28">
        <v>35728245</v>
      </c>
      <c r="GW8" s="28">
        <v>2460269</v>
      </c>
      <c r="GX8" s="28">
        <v>0</v>
      </c>
      <c r="GY8" s="28">
        <v>0</v>
      </c>
      <c r="GZ8" s="28" t="s">
        <v>210</v>
      </c>
      <c r="HA8" s="28">
        <v>1032460</v>
      </c>
      <c r="HB8" s="28" t="s">
        <v>209</v>
      </c>
      <c r="HC8" s="28">
        <v>731228435</v>
      </c>
      <c r="HD8" s="28" t="s">
        <v>208</v>
      </c>
      <c r="HE8" s="28">
        <v>76792000</v>
      </c>
      <c r="HF8" s="28" t="s">
        <v>209</v>
      </c>
      <c r="HG8" s="28">
        <v>0</v>
      </c>
      <c r="HH8" s="28">
        <v>550077</v>
      </c>
      <c r="HI8" s="28" t="s">
        <v>209</v>
      </c>
      <c r="HJ8" s="28" t="s">
        <v>210</v>
      </c>
      <c r="HK8" s="28" t="s">
        <v>209</v>
      </c>
      <c r="HL8" s="28">
        <v>2745908611</v>
      </c>
      <c r="HM8" s="28">
        <v>24117395</v>
      </c>
      <c r="HN8" s="28">
        <v>104460454</v>
      </c>
      <c r="HO8" s="28">
        <v>451541670</v>
      </c>
      <c r="HP8" s="28">
        <v>2863050</v>
      </c>
      <c r="HQ8" s="28">
        <v>0</v>
      </c>
      <c r="HR8" s="28">
        <v>0</v>
      </c>
      <c r="HS8" s="28">
        <v>0</v>
      </c>
      <c r="HT8" s="28">
        <v>0</v>
      </c>
      <c r="HU8" s="28">
        <v>5503491</v>
      </c>
      <c r="HV8" s="28" t="s">
        <v>208</v>
      </c>
      <c r="HW8" s="28">
        <v>8824788</v>
      </c>
      <c r="HX8" s="28" t="s">
        <v>209</v>
      </c>
      <c r="HY8" s="28">
        <v>14344312</v>
      </c>
      <c r="HZ8" s="28" t="s">
        <v>209</v>
      </c>
      <c r="IA8" s="28">
        <v>0</v>
      </c>
      <c r="IB8" s="28">
        <v>225084711</v>
      </c>
      <c r="IC8" s="28">
        <v>0</v>
      </c>
      <c r="ID8" s="28">
        <v>225688862</v>
      </c>
      <c r="IE8" s="28">
        <v>0</v>
      </c>
      <c r="IF8" s="28" t="s">
        <v>209</v>
      </c>
      <c r="IG8" s="28">
        <v>11329890</v>
      </c>
      <c r="IH8" s="28">
        <v>7706653</v>
      </c>
      <c r="II8" s="28">
        <v>0</v>
      </c>
      <c r="IJ8" s="28">
        <v>26143000</v>
      </c>
      <c r="IK8" s="28">
        <v>0</v>
      </c>
      <c r="IL8" s="28">
        <v>41391600</v>
      </c>
      <c r="IM8" s="28">
        <v>0</v>
      </c>
      <c r="IN8" s="28">
        <v>0</v>
      </c>
      <c r="IO8" s="28">
        <v>0</v>
      </c>
      <c r="IP8" s="28" t="s">
        <v>210</v>
      </c>
      <c r="IQ8" s="28">
        <v>57693000</v>
      </c>
      <c r="IR8" s="28">
        <v>92274241</v>
      </c>
      <c r="IS8" s="28">
        <v>23264650</v>
      </c>
      <c r="IT8" s="28">
        <v>0</v>
      </c>
      <c r="IU8" s="28">
        <v>137190000</v>
      </c>
      <c r="IV8" s="28">
        <v>0</v>
      </c>
      <c r="IW8" s="28">
        <v>0</v>
      </c>
      <c r="IX8" s="28" t="s">
        <v>210</v>
      </c>
      <c r="IY8" s="28">
        <v>1922173</v>
      </c>
      <c r="IZ8" s="28">
        <v>0</v>
      </c>
      <c r="JA8" s="28">
        <v>1140197</v>
      </c>
      <c r="JB8" s="28">
        <v>0</v>
      </c>
      <c r="JC8" s="28">
        <v>0</v>
      </c>
      <c r="JD8" s="28">
        <v>0</v>
      </c>
      <c r="JE8" s="28">
        <v>57498900</v>
      </c>
      <c r="JF8" s="28">
        <v>0</v>
      </c>
      <c r="JG8" s="28" t="s">
        <v>210</v>
      </c>
      <c r="JH8" s="28">
        <v>22741200</v>
      </c>
      <c r="JI8" s="28">
        <v>1975075</v>
      </c>
      <c r="JJ8" s="34">
        <v>1020902</v>
      </c>
      <c r="JK8" s="34">
        <v>424545557</v>
      </c>
      <c r="JL8" s="34">
        <v>3429670</v>
      </c>
      <c r="JM8" s="34">
        <v>22125555</v>
      </c>
      <c r="JN8" s="34">
        <v>2617667</v>
      </c>
      <c r="JO8" s="34">
        <v>2086800</v>
      </c>
      <c r="JP8" s="34">
        <v>21565000</v>
      </c>
      <c r="JQ8" s="34">
        <v>0</v>
      </c>
      <c r="JR8" s="34" t="s">
        <v>207</v>
      </c>
      <c r="JS8" s="34">
        <v>233748500</v>
      </c>
      <c r="JT8" s="34">
        <v>2320036</v>
      </c>
      <c r="JU8" s="34">
        <v>722362</v>
      </c>
      <c r="JV8" s="34">
        <v>345048</v>
      </c>
      <c r="JW8" s="34">
        <v>113303407</v>
      </c>
      <c r="JX8" s="34">
        <v>0</v>
      </c>
      <c r="JY8" s="34">
        <v>0</v>
      </c>
      <c r="JZ8" s="34">
        <v>11190380</v>
      </c>
      <c r="KA8" s="34">
        <v>0</v>
      </c>
      <c r="KB8" s="34">
        <v>0</v>
      </c>
      <c r="KC8" s="34">
        <v>0</v>
      </c>
      <c r="KD8" s="34">
        <v>1816167</v>
      </c>
      <c r="KE8" s="34">
        <v>0</v>
      </c>
      <c r="KF8" s="34">
        <v>17655540</v>
      </c>
      <c r="KG8" s="34" t="s">
        <v>210</v>
      </c>
      <c r="KH8" s="34">
        <v>0</v>
      </c>
      <c r="KI8" s="34">
        <v>274804447</v>
      </c>
      <c r="KJ8" s="34">
        <v>14126060</v>
      </c>
      <c r="KK8" s="34">
        <v>11775000</v>
      </c>
      <c r="KL8" s="34">
        <v>0</v>
      </c>
      <c r="KM8" s="34">
        <v>41889511</v>
      </c>
      <c r="KN8" s="34">
        <v>13500000</v>
      </c>
      <c r="KO8" s="34" t="s">
        <v>210</v>
      </c>
      <c r="KP8" s="34">
        <v>0</v>
      </c>
      <c r="KQ8" s="34">
        <v>0</v>
      </c>
      <c r="KR8" s="34" t="s">
        <v>210</v>
      </c>
      <c r="KS8" s="34">
        <v>0</v>
      </c>
      <c r="KT8" s="34">
        <v>880000</v>
      </c>
      <c r="KU8" s="34">
        <v>0</v>
      </c>
      <c r="KV8" s="34">
        <v>0</v>
      </c>
      <c r="KW8" s="34">
        <v>89928</v>
      </c>
      <c r="KX8" s="34">
        <v>0</v>
      </c>
      <c r="KY8" s="34">
        <v>0</v>
      </c>
      <c r="KZ8" s="34">
        <v>0</v>
      </c>
      <c r="LA8" s="34">
        <v>0</v>
      </c>
      <c r="LB8" s="34">
        <v>653866</v>
      </c>
      <c r="LC8" s="34">
        <v>16231594</v>
      </c>
    </row>
    <row r="9" spans="1:315" ht="17.25" customHeight="1">
      <c r="A9" s="103"/>
      <c r="B9" s="24" t="s">
        <v>74</v>
      </c>
      <c r="C9" s="21" t="s">
        <v>31</v>
      </c>
      <c r="D9" s="28">
        <v>0</v>
      </c>
      <c r="E9" s="28">
        <v>0</v>
      </c>
      <c r="F9" s="28">
        <v>13808749</v>
      </c>
      <c r="G9" s="28">
        <v>39800000</v>
      </c>
      <c r="H9" s="28" t="s">
        <v>148</v>
      </c>
      <c r="I9" s="28" t="s">
        <v>148</v>
      </c>
      <c r="J9" s="28">
        <v>301277183</v>
      </c>
      <c r="K9" s="28" t="s">
        <v>207</v>
      </c>
      <c r="L9" s="28">
        <v>0</v>
      </c>
      <c r="M9" s="28" t="s">
        <v>209</v>
      </c>
      <c r="N9" s="28" t="s">
        <v>209</v>
      </c>
      <c r="O9" s="28">
        <v>154020079</v>
      </c>
      <c r="P9" s="28">
        <v>0</v>
      </c>
      <c r="Q9" s="28">
        <v>0</v>
      </c>
      <c r="R9" s="28">
        <v>1995554</v>
      </c>
      <c r="S9" s="28" t="s">
        <v>208</v>
      </c>
      <c r="T9" s="28">
        <v>27864632</v>
      </c>
      <c r="U9" s="28" t="s">
        <v>209</v>
      </c>
      <c r="V9" s="28" t="s">
        <v>209</v>
      </c>
      <c r="W9" s="28" t="s">
        <v>207</v>
      </c>
      <c r="X9" s="28" t="s">
        <v>149</v>
      </c>
      <c r="Y9" s="28">
        <v>0</v>
      </c>
      <c r="Z9" s="28">
        <v>5258982</v>
      </c>
      <c r="AA9" s="28">
        <v>27895960</v>
      </c>
      <c r="AB9" s="28">
        <v>0</v>
      </c>
      <c r="AC9" s="28">
        <v>2272975</v>
      </c>
      <c r="AD9" s="28">
        <v>0</v>
      </c>
      <c r="AE9" s="28">
        <v>14250000</v>
      </c>
      <c r="AF9" s="28">
        <v>0</v>
      </c>
      <c r="AG9" s="28" t="s">
        <v>209</v>
      </c>
      <c r="AH9" s="28">
        <v>0</v>
      </c>
      <c r="AI9" s="28" t="s">
        <v>208</v>
      </c>
      <c r="AJ9" s="28">
        <v>0</v>
      </c>
      <c r="AK9" s="28">
        <v>0</v>
      </c>
      <c r="AL9" s="28">
        <v>0</v>
      </c>
      <c r="AM9" s="28">
        <v>0</v>
      </c>
      <c r="AN9" s="28" t="s">
        <v>207</v>
      </c>
      <c r="AO9" s="28">
        <v>14880700</v>
      </c>
      <c r="AP9" s="28" t="s">
        <v>210</v>
      </c>
      <c r="AQ9" s="28">
        <v>0</v>
      </c>
      <c r="AR9" s="28" t="s">
        <v>207</v>
      </c>
      <c r="AS9" s="28">
        <v>0</v>
      </c>
      <c r="AT9" s="28">
        <v>115148868</v>
      </c>
      <c r="AU9" s="28" t="s">
        <v>209</v>
      </c>
      <c r="AV9" s="28">
        <v>25003426</v>
      </c>
      <c r="AW9" s="28">
        <v>0</v>
      </c>
      <c r="AX9" s="28">
        <v>540000</v>
      </c>
      <c r="AY9" s="28" t="s">
        <v>207</v>
      </c>
      <c r="AZ9" s="28" t="s">
        <v>209</v>
      </c>
      <c r="BA9" s="28">
        <v>0</v>
      </c>
      <c r="BB9" s="28" t="s">
        <v>208</v>
      </c>
      <c r="BC9" s="28" t="s">
        <v>210</v>
      </c>
      <c r="BD9" s="28" t="s">
        <v>207</v>
      </c>
      <c r="BE9" s="28" t="s">
        <v>209</v>
      </c>
      <c r="BF9" s="28">
        <v>0</v>
      </c>
      <c r="BG9" s="28" t="s">
        <v>209</v>
      </c>
      <c r="BH9" s="28">
        <v>0</v>
      </c>
      <c r="BI9" s="28">
        <v>1330268</v>
      </c>
      <c r="BJ9" s="28">
        <v>3472000</v>
      </c>
      <c r="BK9" s="28">
        <v>297490</v>
      </c>
      <c r="BL9" s="28">
        <v>0</v>
      </c>
      <c r="BM9" s="28" t="s">
        <v>210</v>
      </c>
      <c r="BN9" s="28">
        <v>0</v>
      </c>
      <c r="BO9" s="28">
        <v>0</v>
      </c>
      <c r="BP9" s="28" t="s">
        <v>209</v>
      </c>
      <c r="BQ9" s="28" t="s">
        <v>209</v>
      </c>
      <c r="BR9" s="28" t="s">
        <v>207</v>
      </c>
      <c r="BS9">
        <v>0</v>
      </c>
      <c r="BT9" s="28" t="s">
        <v>209</v>
      </c>
      <c r="BU9" s="28" t="s">
        <v>209</v>
      </c>
      <c r="BV9" s="28">
        <v>513631</v>
      </c>
      <c r="BW9" s="28">
        <v>14322024</v>
      </c>
      <c r="BX9" s="28">
        <v>3312679</v>
      </c>
      <c r="BY9" s="28">
        <v>3884004</v>
      </c>
      <c r="BZ9" s="28">
        <v>65103501</v>
      </c>
      <c r="CA9" s="28">
        <v>37616310</v>
      </c>
      <c r="CB9" s="28">
        <v>409640</v>
      </c>
      <c r="CC9" s="28">
        <v>3107830</v>
      </c>
      <c r="CD9" s="28">
        <v>0</v>
      </c>
      <c r="CE9" s="28">
        <v>0</v>
      </c>
      <c r="CF9" s="28" t="s">
        <v>209</v>
      </c>
      <c r="CG9" s="28" t="s">
        <v>209</v>
      </c>
      <c r="CH9" s="28">
        <v>0</v>
      </c>
      <c r="CI9" s="28">
        <v>4927888</v>
      </c>
      <c r="CJ9" s="28" t="s">
        <v>209</v>
      </c>
      <c r="CK9" s="28">
        <v>0</v>
      </c>
      <c r="CL9" s="28">
        <v>0</v>
      </c>
      <c r="CM9" s="28">
        <v>0</v>
      </c>
      <c r="CN9" s="28">
        <v>0</v>
      </c>
      <c r="CO9" s="28">
        <v>17844516</v>
      </c>
      <c r="CP9" s="28">
        <v>26928000</v>
      </c>
      <c r="CQ9" s="28" t="s">
        <v>209</v>
      </c>
      <c r="CR9" s="28" t="s">
        <v>209</v>
      </c>
      <c r="CS9" s="28">
        <v>25589190</v>
      </c>
      <c r="CT9" s="28" t="s">
        <v>209</v>
      </c>
      <c r="CU9" s="28">
        <v>1104983446</v>
      </c>
      <c r="CV9" s="28">
        <v>38202308</v>
      </c>
      <c r="CW9" s="28">
        <v>0</v>
      </c>
      <c r="CX9" s="28" t="s">
        <v>209</v>
      </c>
      <c r="CY9" s="28">
        <v>0</v>
      </c>
      <c r="CZ9" s="28" t="s">
        <v>209</v>
      </c>
      <c r="DA9" s="28">
        <v>760021720</v>
      </c>
      <c r="DB9" s="28" t="s">
        <v>209</v>
      </c>
      <c r="DC9" s="28" t="s">
        <v>210</v>
      </c>
      <c r="DD9" s="28">
        <v>0</v>
      </c>
      <c r="DE9" s="28" t="s">
        <v>209</v>
      </c>
      <c r="DF9" s="28">
        <v>172231011</v>
      </c>
      <c r="DG9" s="28">
        <v>6495930</v>
      </c>
      <c r="DH9" s="28">
        <v>5661067</v>
      </c>
      <c r="DI9" s="28">
        <v>310217466</v>
      </c>
      <c r="DJ9" s="28">
        <v>27572620</v>
      </c>
      <c r="DK9" s="28">
        <v>13850000</v>
      </c>
      <c r="DL9" s="28" t="s">
        <v>209</v>
      </c>
      <c r="DM9" s="28">
        <v>0</v>
      </c>
      <c r="DN9" s="28">
        <v>5050000</v>
      </c>
      <c r="DO9" s="28">
        <v>15756800</v>
      </c>
      <c r="DP9" s="28">
        <v>29897280</v>
      </c>
      <c r="DQ9" s="28">
        <v>0</v>
      </c>
      <c r="DR9" s="28">
        <v>0</v>
      </c>
      <c r="DS9" s="28">
        <v>32144401</v>
      </c>
      <c r="DT9" s="28">
        <v>0</v>
      </c>
      <c r="DU9" s="28">
        <v>0</v>
      </c>
      <c r="DV9" s="28">
        <v>0</v>
      </c>
      <c r="DW9" s="28" t="s">
        <v>210</v>
      </c>
      <c r="DX9" s="28">
        <v>0</v>
      </c>
      <c r="DY9" s="28">
        <v>194788643</v>
      </c>
      <c r="DZ9" s="28">
        <v>6817970</v>
      </c>
      <c r="EA9" s="28">
        <v>0</v>
      </c>
      <c r="EB9" s="28">
        <v>13629814</v>
      </c>
      <c r="EC9" s="28">
        <v>28978711</v>
      </c>
      <c r="ED9" s="28">
        <v>12075200</v>
      </c>
      <c r="EE9" s="28">
        <v>252056736</v>
      </c>
      <c r="EF9" s="28">
        <v>0</v>
      </c>
      <c r="EG9" s="28">
        <v>40146300</v>
      </c>
      <c r="EH9" s="28" t="s">
        <v>210</v>
      </c>
      <c r="EI9" s="28">
        <v>0</v>
      </c>
      <c r="EJ9" s="28">
        <v>0</v>
      </c>
      <c r="EK9" s="28">
        <v>18665660</v>
      </c>
      <c r="EL9" s="28">
        <v>9753384</v>
      </c>
      <c r="EM9" s="28">
        <v>0</v>
      </c>
      <c r="EN9" s="28">
        <v>287940</v>
      </c>
      <c r="EO9" s="28">
        <v>0</v>
      </c>
      <c r="EP9" s="28">
        <v>0</v>
      </c>
      <c r="EQ9" s="28">
        <v>0</v>
      </c>
      <c r="ER9" s="28">
        <v>0</v>
      </c>
      <c r="ES9" s="28">
        <v>9766554</v>
      </c>
      <c r="ET9" s="28">
        <v>0</v>
      </c>
      <c r="EU9" s="28" t="s">
        <v>210</v>
      </c>
      <c r="EV9" s="28">
        <v>0</v>
      </c>
      <c r="EW9" s="28">
        <v>14112000</v>
      </c>
      <c r="EX9" s="28">
        <v>3553000</v>
      </c>
      <c r="EY9" s="28">
        <v>0</v>
      </c>
      <c r="EZ9" s="28">
        <v>0</v>
      </c>
      <c r="FA9" s="28">
        <v>0</v>
      </c>
      <c r="FB9" s="28" t="s">
        <v>210</v>
      </c>
      <c r="FC9" s="28">
        <v>0</v>
      </c>
      <c r="FD9" s="28">
        <v>0</v>
      </c>
      <c r="FE9" s="28">
        <v>0</v>
      </c>
      <c r="FF9" s="28">
        <v>497957104</v>
      </c>
      <c r="FG9" s="28">
        <v>660000</v>
      </c>
      <c r="FH9" s="28" t="s">
        <v>209</v>
      </c>
      <c r="FI9" s="28">
        <v>106569841</v>
      </c>
      <c r="FJ9" s="28" t="s">
        <v>209</v>
      </c>
      <c r="FK9" s="28">
        <v>1830000</v>
      </c>
      <c r="FL9" s="28">
        <v>0</v>
      </c>
      <c r="FM9" s="28" t="s">
        <v>210</v>
      </c>
      <c r="FN9" s="28" t="s">
        <v>208</v>
      </c>
      <c r="FO9" s="28">
        <v>0</v>
      </c>
      <c r="FP9" s="28" t="s">
        <v>207</v>
      </c>
      <c r="FQ9" s="28" t="s">
        <v>209</v>
      </c>
      <c r="FR9" s="28" t="s">
        <v>210</v>
      </c>
      <c r="FS9" s="28">
        <v>0</v>
      </c>
      <c r="FT9" s="28">
        <v>526399395</v>
      </c>
      <c r="FU9" s="28">
        <v>0</v>
      </c>
      <c r="FV9" s="28">
        <v>1150000</v>
      </c>
      <c r="FW9" s="28" t="s">
        <v>209</v>
      </c>
      <c r="FX9" s="28" t="s">
        <v>210</v>
      </c>
      <c r="FY9" s="28" t="s">
        <v>210</v>
      </c>
      <c r="FZ9" s="28" t="s">
        <v>209</v>
      </c>
      <c r="GA9" s="28" t="s">
        <v>207</v>
      </c>
      <c r="GB9" s="28" t="s">
        <v>210</v>
      </c>
      <c r="GC9" s="28" t="s">
        <v>210</v>
      </c>
      <c r="GD9" s="28">
        <v>1912350</v>
      </c>
      <c r="GE9" s="28" t="s">
        <v>209</v>
      </c>
      <c r="GF9" s="28" t="s">
        <v>207</v>
      </c>
      <c r="GG9" s="28">
        <v>0</v>
      </c>
      <c r="GH9" s="28">
        <v>0</v>
      </c>
      <c r="GI9" s="28" t="s">
        <v>207</v>
      </c>
      <c r="GJ9" s="28">
        <v>0</v>
      </c>
      <c r="GK9" s="28" t="s">
        <v>209</v>
      </c>
      <c r="GL9" s="28">
        <v>1117063</v>
      </c>
      <c r="GM9" s="28" t="s">
        <v>209</v>
      </c>
      <c r="GN9" s="28">
        <v>11416827</v>
      </c>
      <c r="GO9" s="28" t="s">
        <v>210</v>
      </c>
      <c r="GP9" s="28" t="s">
        <v>209</v>
      </c>
      <c r="GQ9" s="28">
        <v>0</v>
      </c>
      <c r="GR9" s="28">
        <v>372563100</v>
      </c>
      <c r="GS9" s="28" t="s">
        <v>210</v>
      </c>
      <c r="GT9" s="28">
        <v>258005533</v>
      </c>
      <c r="GU9" s="28" t="s">
        <v>208</v>
      </c>
      <c r="GV9" s="28">
        <v>35728245</v>
      </c>
      <c r="GW9" s="28">
        <v>2460269</v>
      </c>
      <c r="GX9" s="28">
        <v>0</v>
      </c>
      <c r="GY9" s="28">
        <v>0</v>
      </c>
      <c r="GZ9" s="28" t="s">
        <v>210</v>
      </c>
      <c r="HA9" s="28">
        <v>1032460</v>
      </c>
      <c r="HB9" s="28" t="s">
        <v>209</v>
      </c>
      <c r="HC9" s="28">
        <v>731228435</v>
      </c>
      <c r="HD9" s="28" t="s">
        <v>208</v>
      </c>
      <c r="HE9" s="28">
        <v>76792000</v>
      </c>
      <c r="HF9" s="28" t="s">
        <v>209</v>
      </c>
      <c r="HG9" s="28">
        <v>0</v>
      </c>
      <c r="HH9" s="28">
        <v>550077</v>
      </c>
      <c r="HI9" s="28" t="s">
        <v>209</v>
      </c>
      <c r="HJ9" s="28" t="s">
        <v>210</v>
      </c>
      <c r="HK9" s="28" t="s">
        <v>209</v>
      </c>
      <c r="HL9" s="28">
        <v>2745908611</v>
      </c>
      <c r="HM9" s="28">
        <v>24117395</v>
      </c>
      <c r="HN9" s="28">
        <v>104460454</v>
      </c>
      <c r="HO9" s="28">
        <v>451541670</v>
      </c>
      <c r="HP9" s="28">
        <v>2863050</v>
      </c>
      <c r="HQ9" s="28">
        <v>0</v>
      </c>
      <c r="HR9" s="28">
        <v>0</v>
      </c>
      <c r="HS9" s="28">
        <v>0</v>
      </c>
      <c r="HT9" s="28">
        <v>0</v>
      </c>
      <c r="HU9" s="28">
        <v>5503491</v>
      </c>
      <c r="HV9" s="28" t="s">
        <v>208</v>
      </c>
      <c r="HW9" s="28">
        <v>8824788</v>
      </c>
      <c r="HX9" s="28" t="s">
        <v>209</v>
      </c>
      <c r="HY9" s="28">
        <v>14344312</v>
      </c>
      <c r="HZ9" s="28" t="s">
        <v>209</v>
      </c>
      <c r="IA9" s="28">
        <v>0</v>
      </c>
      <c r="IB9" s="28">
        <v>225084711</v>
      </c>
      <c r="IC9" s="28">
        <v>0</v>
      </c>
      <c r="ID9" s="28">
        <v>225688862</v>
      </c>
      <c r="IE9" s="28">
        <v>0</v>
      </c>
      <c r="IF9" s="28" t="s">
        <v>209</v>
      </c>
      <c r="IG9" s="28">
        <v>11329890</v>
      </c>
      <c r="IH9" s="28">
        <v>7706653</v>
      </c>
      <c r="II9" s="28">
        <v>0</v>
      </c>
      <c r="IJ9" s="28">
        <v>26143000</v>
      </c>
      <c r="IK9" s="28">
        <v>0</v>
      </c>
      <c r="IL9" s="28">
        <v>41391600</v>
      </c>
      <c r="IM9" s="28">
        <v>0</v>
      </c>
      <c r="IN9" s="28">
        <v>0</v>
      </c>
      <c r="IO9" s="28">
        <v>0</v>
      </c>
      <c r="IP9" s="28" t="s">
        <v>210</v>
      </c>
      <c r="IQ9" s="28">
        <v>57693000</v>
      </c>
      <c r="IR9" s="28">
        <v>92274241</v>
      </c>
      <c r="IS9" s="28">
        <v>23264650</v>
      </c>
      <c r="IT9" s="28">
        <v>0</v>
      </c>
      <c r="IU9" s="28">
        <v>137190000</v>
      </c>
      <c r="IV9" s="28">
        <v>0</v>
      </c>
      <c r="IW9" s="28">
        <v>0</v>
      </c>
      <c r="IX9" s="28" t="s">
        <v>210</v>
      </c>
      <c r="IY9" s="28">
        <v>1922173</v>
      </c>
      <c r="IZ9" s="28">
        <v>0</v>
      </c>
      <c r="JA9" s="28">
        <v>1140197</v>
      </c>
      <c r="JB9" s="28">
        <v>0</v>
      </c>
      <c r="JC9" s="28">
        <v>0</v>
      </c>
      <c r="JD9" s="28">
        <v>0</v>
      </c>
      <c r="JE9" s="28">
        <v>57498900</v>
      </c>
      <c r="JF9" s="28">
        <v>0</v>
      </c>
      <c r="JG9" s="28" t="s">
        <v>210</v>
      </c>
      <c r="JH9" s="28">
        <v>22741200</v>
      </c>
      <c r="JI9" s="28">
        <v>1975075</v>
      </c>
      <c r="JJ9" s="34">
        <v>1020902</v>
      </c>
      <c r="JK9" s="34">
        <v>424545557</v>
      </c>
      <c r="JL9" s="34">
        <v>3429670</v>
      </c>
      <c r="JM9" s="34">
        <v>22125555</v>
      </c>
      <c r="JN9" s="34">
        <v>2617667</v>
      </c>
      <c r="JO9" s="34">
        <v>2086800</v>
      </c>
      <c r="JP9" s="34">
        <v>21565000</v>
      </c>
      <c r="JQ9" s="34">
        <v>0</v>
      </c>
      <c r="JR9" s="34" t="s">
        <v>207</v>
      </c>
      <c r="JS9" s="34">
        <v>233748500</v>
      </c>
      <c r="JT9" s="34">
        <v>2320036</v>
      </c>
      <c r="JU9" s="34">
        <v>722362</v>
      </c>
      <c r="JV9" s="34">
        <v>345048</v>
      </c>
      <c r="JW9" s="34">
        <v>113303407</v>
      </c>
      <c r="JX9" s="34">
        <v>0</v>
      </c>
      <c r="JY9" s="34">
        <v>0</v>
      </c>
      <c r="JZ9" s="34">
        <v>11190380</v>
      </c>
      <c r="KA9">
        <v>0</v>
      </c>
      <c r="KB9" s="34">
        <v>0</v>
      </c>
      <c r="KC9" s="34">
        <v>0</v>
      </c>
      <c r="KD9" s="34">
        <v>1816167</v>
      </c>
      <c r="KE9" s="34">
        <v>0</v>
      </c>
      <c r="KF9" s="34">
        <v>17655540</v>
      </c>
      <c r="KG9" s="34" t="s">
        <v>210</v>
      </c>
      <c r="KH9" s="34">
        <v>0</v>
      </c>
      <c r="KI9" s="34">
        <v>274804447</v>
      </c>
      <c r="KJ9" s="34">
        <v>14126060</v>
      </c>
      <c r="KK9" s="34">
        <v>11775000</v>
      </c>
      <c r="KL9" s="34">
        <v>0</v>
      </c>
      <c r="KM9" s="34">
        <v>41889511</v>
      </c>
      <c r="KN9" s="34">
        <v>13500000</v>
      </c>
      <c r="KO9" s="34" t="s">
        <v>210</v>
      </c>
      <c r="KP9" s="34">
        <v>0</v>
      </c>
      <c r="KQ9" s="34">
        <v>0</v>
      </c>
      <c r="KR9" s="34" t="s">
        <v>210</v>
      </c>
      <c r="KS9" s="34">
        <v>0</v>
      </c>
      <c r="KT9" s="34">
        <v>880000</v>
      </c>
      <c r="KU9" s="34">
        <v>0</v>
      </c>
      <c r="KV9" s="34">
        <v>0</v>
      </c>
      <c r="KW9" s="34">
        <v>89928</v>
      </c>
      <c r="KX9" s="34">
        <v>0</v>
      </c>
      <c r="KY9" s="34">
        <v>0</v>
      </c>
      <c r="KZ9" s="34">
        <v>0</v>
      </c>
      <c r="LA9" s="34">
        <v>0</v>
      </c>
      <c r="LB9" s="34">
        <v>653866</v>
      </c>
      <c r="LC9" s="34">
        <v>16231594</v>
      </c>
    </row>
    <row r="10" spans="1:315" ht="17.25" customHeight="1">
      <c r="A10" s="103"/>
      <c r="B10" s="24" t="s">
        <v>75</v>
      </c>
      <c r="C10" s="21" t="s">
        <v>32</v>
      </c>
      <c r="D10" s="28">
        <v>0</v>
      </c>
      <c r="E10" s="28">
        <v>0</v>
      </c>
      <c r="F10" s="28">
        <v>26467886</v>
      </c>
      <c r="G10" s="28">
        <v>0</v>
      </c>
      <c r="H10" s="28" t="s">
        <v>148</v>
      </c>
      <c r="I10" s="28" t="s">
        <v>148</v>
      </c>
      <c r="J10" s="28">
        <v>0</v>
      </c>
      <c r="K10" s="28" t="s">
        <v>207</v>
      </c>
      <c r="L10" s="28">
        <v>0</v>
      </c>
      <c r="M10" s="28" t="s">
        <v>209</v>
      </c>
      <c r="N10" s="28" t="s">
        <v>209</v>
      </c>
      <c r="O10" s="28">
        <v>0</v>
      </c>
      <c r="P10" s="28">
        <v>0</v>
      </c>
      <c r="Q10" s="28">
        <v>0</v>
      </c>
      <c r="R10" s="28">
        <v>0</v>
      </c>
      <c r="S10" s="28" t="s">
        <v>208</v>
      </c>
      <c r="T10" s="28">
        <v>0</v>
      </c>
      <c r="U10" s="28" t="s">
        <v>209</v>
      </c>
      <c r="V10" s="28" t="s">
        <v>209</v>
      </c>
      <c r="W10" s="28" t="s">
        <v>207</v>
      </c>
      <c r="X10" s="28" t="s">
        <v>149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 t="s">
        <v>209</v>
      </c>
      <c r="AH10" s="28">
        <v>0</v>
      </c>
      <c r="AI10" s="28" t="s">
        <v>208</v>
      </c>
      <c r="AJ10" s="28">
        <v>0</v>
      </c>
      <c r="AK10" s="28">
        <v>0</v>
      </c>
      <c r="AL10" s="28">
        <v>0</v>
      </c>
      <c r="AM10" s="28">
        <v>0</v>
      </c>
      <c r="AN10" s="28" t="s">
        <v>207</v>
      </c>
      <c r="AO10" s="28">
        <v>0</v>
      </c>
      <c r="AP10" s="28" t="s">
        <v>210</v>
      </c>
      <c r="AQ10" s="28">
        <v>0</v>
      </c>
      <c r="AR10" s="28" t="s">
        <v>207</v>
      </c>
      <c r="AS10" s="28">
        <v>0</v>
      </c>
      <c r="AT10" s="28">
        <v>0</v>
      </c>
      <c r="AU10" s="28" t="s">
        <v>209</v>
      </c>
      <c r="AV10" s="28">
        <v>0</v>
      </c>
      <c r="AW10" s="28">
        <v>0</v>
      </c>
      <c r="AX10" s="28">
        <v>0</v>
      </c>
      <c r="AY10" s="28" t="s">
        <v>207</v>
      </c>
      <c r="AZ10" s="28" t="s">
        <v>209</v>
      </c>
      <c r="BA10" s="28">
        <v>0</v>
      </c>
      <c r="BB10" s="28" t="s">
        <v>208</v>
      </c>
      <c r="BC10" s="28" t="s">
        <v>210</v>
      </c>
      <c r="BD10" s="28" t="s">
        <v>207</v>
      </c>
      <c r="BE10" s="28" t="s">
        <v>209</v>
      </c>
      <c r="BF10" s="28">
        <v>0</v>
      </c>
      <c r="BG10" s="28" t="s">
        <v>209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 t="s">
        <v>210</v>
      </c>
      <c r="BN10" s="28">
        <v>0</v>
      </c>
      <c r="BO10" s="28">
        <v>0</v>
      </c>
      <c r="BP10" s="28" t="s">
        <v>209</v>
      </c>
      <c r="BQ10" s="28" t="s">
        <v>209</v>
      </c>
      <c r="BR10" s="28" t="s">
        <v>207</v>
      </c>
      <c r="BS10" s="28">
        <v>0</v>
      </c>
      <c r="BT10" s="28" t="s">
        <v>209</v>
      </c>
      <c r="BU10" s="28" t="s">
        <v>209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 t="s">
        <v>209</v>
      </c>
      <c r="CG10" s="28" t="s">
        <v>209</v>
      </c>
      <c r="CH10" s="28">
        <v>0</v>
      </c>
      <c r="CI10" s="28">
        <v>0</v>
      </c>
      <c r="CJ10" s="28" t="s">
        <v>209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>
        <v>0</v>
      </c>
      <c r="CQ10" s="28" t="s">
        <v>209</v>
      </c>
      <c r="CR10" s="28" t="s">
        <v>209</v>
      </c>
      <c r="CS10" s="28">
        <v>0</v>
      </c>
      <c r="CT10" s="28" t="s">
        <v>209</v>
      </c>
      <c r="CU10" s="28">
        <v>0</v>
      </c>
      <c r="CV10" s="28">
        <v>0</v>
      </c>
      <c r="CW10" s="28">
        <v>0</v>
      </c>
      <c r="CX10" s="28" t="s">
        <v>209</v>
      </c>
      <c r="CY10" s="28">
        <v>0</v>
      </c>
      <c r="CZ10" s="28" t="s">
        <v>209</v>
      </c>
      <c r="DA10" s="28">
        <v>0</v>
      </c>
      <c r="DB10" s="28" t="s">
        <v>209</v>
      </c>
      <c r="DC10" s="28" t="s">
        <v>210</v>
      </c>
      <c r="DD10" s="28">
        <v>0</v>
      </c>
      <c r="DE10" s="28" t="s">
        <v>209</v>
      </c>
      <c r="DF10" s="28">
        <v>0</v>
      </c>
      <c r="DG10" s="28">
        <v>0</v>
      </c>
      <c r="DH10" s="28">
        <v>0</v>
      </c>
      <c r="DI10" s="28">
        <v>0</v>
      </c>
      <c r="DJ10" s="28">
        <v>0</v>
      </c>
      <c r="DK10" s="28">
        <v>0</v>
      </c>
      <c r="DL10" s="28" t="s">
        <v>209</v>
      </c>
      <c r="DM10" s="28">
        <v>0</v>
      </c>
      <c r="DN10" s="28">
        <v>0</v>
      </c>
      <c r="DO10" s="28">
        <v>0</v>
      </c>
      <c r="DP10" s="28">
        <v>0</v>
      </c>
      <c r="DQ10" s="28">
        <v>0</v>
      </c>
      <c r="DR10" s="28">
        <v>0</v>
      </c>
      <c r="DS10" s="28">
        <v>0</v>
      </c>
      <c r="DT10" s="28">
        <v>0</v>
      </c>
      <c r="DU10" s="28">
        <v>0</v>
      </c>
      <c r="DV10" s="28">
        <v>0</v>
      </c>
      <c r="DW10" s="28" t="s">
        <v>210</v>
      </c>
      <c r="DX10" s="28">
        <v>0</v>
      </c>
      <c r="DY10" s="28">
        <v>0</v>
      </c>
      <c r="DZ10" s="28">
        <v>0</v>
      </c>
      <c r="EA10" s="28">
        <v>0</v>
      </c>
      <c r="EB10" s="28">
        <v>0</v>
      </c>
      <c r="EC10" s="28">
        <v>0</v>
      </c>
      <c r="ED10" s="28">
        <v>0</v>
      </c>
      <c r="EE10" s="28">
        <v>0</v>
      </c>
      <c r="EF10" s="28">
        <v>0</v>
      </c>
      <c r="EG10" s="28">
        <v>0</v>
      </c>
      <c r="EH10" s="28" t="s">
        <v>210</v>
      </c>
      <c r="EI10" s="28">
        <v>0</v>
      </c>
      <c r="EJ10" s="28">
        <v>0</v>
      </c>
      <c r="EK10" s="28">
        <v>0</v>
      </c>
      <c r="EL10" s="28">
        <v>0</v>
      </c>
      <c r="EM10" s="28">
        <v>0</v>
      </c>
      <c r="EN10" s="28">
        <v>0</v>
      </c>
      <c r="EO10" s="28">
        <v>0</v>
      </c>
      <c r="EP10" s="28">
        <v>0</v>
      </c>
      <c r="EQ10" s="28">
        <v>0</v>
      </c>
      <c r="ER10" s="28">
        <v>0</v>
      </c>
      <c r="ES10" s="28">
        <v>0</v>
      </c>
      <c r="ET10" s="28">
        <v>0</v>
      </c>
      <c r="EU10" s="28" t="s">
        <v>210</v>
      </c>
      <c r="EV10" s="28">
        <v>0</v>
      </c>
      <c r="EW10" s="28">
        <v>0</v>
      </c>
      <c r="EX10" s="28">
        <v>0</v>
      </c>
      <c r="EY10" s="28">
        <v>0</v>
      </c>
      <c r="EZ10" s="28">
        <v>0</v>
      </c>
      <c r="FA10" s="28">
        <v>0</v>
      </c>
      <c r="FB10" s="28" t="s">
        <v>210</v>
      </c>
      <c r="FC10" s="28">
        <v>0</v>
      </c>
      <c r="FD10" s="28">
        <v>0</v>
      </c>
      <c r="FE10" s="28">
        <v>0</v>
      </c>
      <c r="FF10" s="28">
        <v>0</v>
      </c>
      <c r="FG10" s="28">
        <v>0</v>
      </c>
      <c r="FH10" s="28" t="s">
        <v>209</v>
      </c>
      <c r="FI10" s="28">
        <v>0</v>
      </c>
      <c r="FJ10" s="28" t="s">
        <v>209</v>
      </c>
      <c r="FK10" s="28">
        <v>0</v>
      </c>
      <c r="FL10" s="28">
        <v>0</v>
      </c>
      <c r="FM10" s="28" t="s">
        <v>210</v>
      </c>
      <c r="FN10" s="28" t="s">
        <v>208</v>
      </c>
      <c r="FO10" s="28">
        <v>0</v>
      </c>
      <c r="FP10" s="28" t="s">
        <v>207</v>
      </c>
      <c r="FQ10" s="28" t="s">
        <v>209</v>
      </c>
      <c r="FR10" s="28" t="s">
        <v>210</v>
      </c>
      <c r="FS10" s="28">
        <v>0</v>
      </c>
      <c r="FT10" s="28">
        <v>0</v>
      </c>
      <c r="FU10" s="28">
        <v>0</v>
      </c>
      <c r="FV10" s="28">
        <v>0</v>
      </c>
      <c r="FW10" s="28" t="s">
        <v>209</v>
      </c>
      <c r="FX10" s="28" t="s">
        <v>210</v>
      </c>
      <c r="FY10" s="28" t="s">
        <v>210</v>
      </c>
      <c r="FZ10" s="28" t="s">
        <v>209</v>
      </c>
      <c r="GA10" s="28" t="s">
        <v>207</v>
      </c>
      <c r="GB10" s="28" t="s">
        <v>210</v>
      </c>
      <c r="GC10" s="28" t="s">
        <v>210</v>
      </c>
      <c r="GD10" s="28">
        <v>0</v>
      </c>
      <c r="GE10" s="28" t="s">
        <v>209</v>
      </c>
      <c r="GF10" s="28" t="s">
        <v>207</v>
      </c>
      <c r="GG10" s="28">
        <v>0</v>
      </c>
      <c r="GH10" s="28">
        <v>0</v>
      </c>
      <c r="GI10" s="28" t="s">
        <v>207</v>
      </c>
      <c r="GJ10" s="28">
        <v>0</v>
      </c>
      <c r="GK10" s="28" t="s">
        <v>209</v>
      </c>
      <c r="GL10" s="28">
        <v>0</v>
      </c>
      <c r="GM10" s="28" t="s">
        <v>209</v>
      </c>
      <c r="GN10" s="28">
        <v>0</v>
      </c>
      <c r="GO10" s="28" t="s">
        <v>210</v>
      </c>
      <c r="GP10" s="28" t="s">
        <v>209</v>
      </c>
      <c r="GQ10" s="28">
        <v>0</v>
      </c>
      <c r="GR10" s="28">
        <v>0</v>
      </c>
      <c r="GS10" s="28" t="s">
        <v>210</v>
      </c>
      <c r="GT10" s="28">
        <v>0</v>
      </c>
      <c r="GU10" s="28" t="s">
        <v>208</v>
      </c>
      <c r="GV10" s="28">
        <v>0</v>
      </c>
      <c r="GW10" s="28">
        <v>0</v>
      </c>
      <c r="GX10" s="28">
        <v>0</v>
      </c>
      <c r="GY10" s="28">
        <v>0</v>
      </c>
      <c r="GZ10" s="28" t="s">
        <v>210</v>
      </c>
      <c r="HA10" s="28">
        <v>0</v>
      </c>
      <c r="HB10" s="28" t="s">
        <v>209</v>
      </c>
      <c r="HC10" s="28">
        <v>0</v>
      </c>
      <c r="HD10" s="28" t="s">
        <v>208</v>
      </c>
      <c r="HE10" s="28">
        <v>0</v>
      </c>
      <c r="HF10" s="28" t="s">
        <v>209</v>
      </c>
      <c r="HG10" s="28">
        <v>0</v>
      </c>
      <c r="HH10" s="28">
        <v>0</v>
      </c>
      <c r="HI10" s="28" t="s">
        <v>209</v>
      </c>
      <c r="HJ10" s="28" t="s">
        <v>210</v>
      </c>
      <c r="HK10" s="28" t="s">
        <v>209</v>
      </c>
      <c r="HL10" s="28">
        <v>0</v>
      </c>
      <c r="HM10" s="28">
        <v>0</v>
      </c>
      <c r="HN10" s="28">
        <v>0</v>
      </c>
      <c r="HO10" s="28">
        <v>0</v>
      </c>
      <c r="HP10" s="28">
        <v>0</v>
      </c>
      <c r="HQ10" s="28">
        <v>0</v>
      </c>
      <c r="HR10" s="28">
        <v>0</v>
      </c>
      <c r="HS10" s="28">
        <v>0</v>
      </c>
      <c r="HT10" s="28">
        <v>0</v>
      </c>
      <c r="HU10" s="28">
        <v>0</v>
      </c>
      <c r="HV10" s="28" t="s">
        <v>208</v>
      </c>
      <c r="HW10" s="28">
        <v>0</v>
      </c>
      <c r="HX10" s="28" t="s">
        <v>209</v>
      </c>
      <c r="HY10" s="28">
        <v>0</v>
      </c>
      <c r="HZ10" s="28" t="s">
        <v>209</v>
      </c>
      <c r="IA10" s="28">
        <v>0</v>
      </c>
      <c r="IB10" s="28">
        <v>0</v>
      </c>
      <c r="IC10" s="28">
        <v>0</v>
      </c>
      <c r="ID10" s="28">
        <v>0</v>
      </c>
      <c r="IE10" s="28">
        <v>0</v>
      </c>
      <c r="IF10" s="28" t="s">
        <v>209</v>
      </c>
      <c r="IG10" s="28">
        <v>0</v>
      </c>
      <c r="IH10" s="28">
        <v>0</v>
      </c>
      <c r="II10" s="28">
        <v>0</v>
      </c>
      <c r="IJ10" s="28">
        <v>0</v>
      </c>
      <c r="IK10" s="28">
        <v>0</v>
      </c>
      <c r="IL10" s="28">
        <v>0</v>
      </c>
      <c r="IM10" s="28">
        <v>0</v>
      </c>
      <c r="IN10" s="28">
        <v>0</v>
      </c>
      <c r="IO10" s="28">
        <v>0</v>
      </c>
      <c r="IP10" s="28" t="s">
        <v>210</v>
      </c>
      <c r="IQ10" s="28">
        <v>0</v>
      </c>
      <c r="IR10" s="28">
        <v>0</v>
      </c>
      <c r="IS10" s="28">
        <v>0</v>
      </c>
      <c r="IT10" s="28">
        <v>0</v>
      </c>
      <c r="IU10" s="28">
        <v>0</v>
      </c>
      <c r="IV10" s="28">
        <v>0</v>
      </c>
      <c r="IW10" s="28">
        <v>0</v>
      </c>
      <c r="IX10" s="28" t="s">
        <v>210</v>
      </c>
      <c r="IY10" s="28">
        <v>0</v>
      </c>
      <c r="IZ10" s="28">
        <v>0</v>
      </c>
      <c r="JA10" s="28">
        <v>0</v>
      </c>
      <c r="JB10" s="28">
        <v>0</v>
      </c>
      <c r="JC10" s="28">
        <v>0</v>
      </c>
      <c r="JD10" s="28">
        <v>0</v>
      </c>
      <c r="JE10" s="28">
        <v>0</v>
      </c>
      <c r="JF10" s="28">
        <v>0</v>
      </c>
      <c r="JG10" s="28" t="s">
        <v>210</v>
      </c>
      <c r="JH10" s="28">
        <v>0</v>
      </c>
      <c r="JI10" s="28">
        <v>0</v>
      </c>
      <c r="JJ10" s="34">
        <v>0</v>
      </c>
      <c r="JK10" s="34">
        <v>0</v>
      </c>
      <c r="JL10" s="34">
        <v>0</v>
      </c>
      <c r="JM10" s="34">
        <v>0</v>
      </c>
      <c r="JN10" s="34">
        <v>0</v>
      </c>
      <c r="JO10" s="34">
        <v>0</v>
      </c>
      <c r="JP10" s="34">
        <v>0</v>
      </c>
      <c r="JQ10" s="34">
        <v>0</v>
      </c>
      <c r="JR10" s="34" t="s">
        <v>207</v>
      </c>
      <c r="JS10" s="34">
        <v>0</v>
      </c>
      <c r="JT10" s="34">
        <v>0</v>
      </c>
      <c r="JU10" s="34">
        <v>0</v>
      </c>
      <c r="JV10" s="34">
        <v>0</v>
      </c>
      <c r="JW10" s="34">
        <v>0</v>
      </c>
      <c r="JX10" s="34">
        <v>0</v>
      </c>
      <c r="JY10" s="34">
        <v>0</v>
      </c>
      <c r="JZ10" s="34">
        <v>0</v>
      </c>
      <c r="KA10" s="34">
        <v>0</v>
      </c>
      <c r="KB10" s="34">
        <v>0</v>
      </c>
      <c r="KC10" s="34">
        <v>0</v>
      </c>
      <c r="KD10" s="34">
        <v>0</v>
      </c>
      <c r="KE10" s="34">
        <v>0</v>
      </c>
      <c r="KF10" s="34">
        <v>0</v>
      </c>
      <c r="KG10" s="34" t="s">
        <v>210</v>
      </c>
      <c r="KH10" s="34">
        <v>0</v>
      </c>
      <c r="KI10" s="34">
        <v>0</v>
      </c>
      <c r="KJ10" s="34">
        <v>0</v>
      </c>
      <c r="KK10" s="34">
        <v>0</v>
      </c>
      <c r="KL10" s="34">
        <v>0</v>
      </c>
      <c r="KM10" s="34">
        <v>0</v>
      </c>
      <c r="KN10" s="34">
        <v>0</v>
      </c>
      <c r="KO10" s="34" t="s">
        <v>210</v>
      </c>
      <c r="KP10" s="34">
        <v>0</v>
      </c>
      <c r="KQ10" s="34">
        <v>0</v>
      </c>
      <c r="KR10" s="34" t="s">
        <v>210</v>
      </c>
      <c r="KS10" s="34">
        <v>0</v>
      </c>
      <c r="KT10" s="34">
        <v>0</v>
      </c>
      <c r="KU10" s="34">
        <v>0</v>
      </c>
      <c r="KV10" s="34">
        <v>0</v>
      </c>
      <c r="KW10" s="34">
        <v>0</v>
      </c>
      <c r="KX10" s="34">
        <v>0</v>
      </c>
      <c r="KY10" s="34">
        <v>0</v>
      </c>
      <c r="KZ10" s="34">
        <v>0</v>
      </c>
      <c r="LA10" s="34">
        <v>0</v>
      </c>
      <c r="LB10" s="34">
        <v>0</v>
      </c>
      <c r="LC10" s="34">
        <v>0</v>
      </c>
    </row>
    <row r="11" spans="1:315" ht="17.25" customHeight="1">
      <c r="A11" s="103"/>
      <c r="B11" s="24" t="s">
        <v>221</v>
      </c>
      <c r="C11" s="19" t="s">
        <v>124</v>
      </c>
      <c r="D11" s="28">
        <v>277166515</v>
      </c>
      <c r="E11" s="28">
        <v>680103673</v>
      </c>
      <c r="F11" s="28">
        <v>50980278</v>
      </c>
      <c r="G11" s="28">
        <v>93505179</v>
      </c>
      <c r="H11" s="28" t="s">
        <v>148</v>
      </c>
      <c r="I11" s="28" t="s">
        <v>148</v>
      </c>
      <c r="J11" s="28">
        <v>1757417407</v>
      </c>
      <c r="K11" s="28" t="s">
        <v>207</v>
      </c>
      <c r="L11" s="28">
        <v>739816398</v>
      </c>
      <c r="M11" s="28" t="s">
        <v>209</v>
      </c>
      <c r="N11" s="28" t="s">
        <v>209</v>
      </c>
      <c r="O11" s="28">
        <v>0</v>
      </c>
      <c r="P11" s="28">
        <v>219730511</v>
      </c>
      <c r="Q11" s="28">
        <v>281327914</v>
      </c>
      <c r="R11" s="28">
        <v>0</v>
      </c>
      <c r="S11" s="28" t="s">
        <v>208</v>
      </c>
      <c r="T11" s="28">
        <v>12381460</v>
      </c>
      <c r="U11" s="28" t="s">
        <v>209</v>
      </c>
      <c r="V11" s="28" t="s">
        <v>209</v>
      </c>
      <c r="W11" s="28" t="s">
        <v>207</v>
      </c>
      <c r="X11" s="28" t="s">
        <v>149</v>
      </c>
      <c r="Y11" s="28">
        <v>299812727</v>
      </c>
      <c r="Z11" s="28">
        <v>0</v>
      </c>
      <c r="AA11" s="28">
        <v>15504903</v>
      </c>
      <c r="AB11" s="28">
        <v>290372140</v>
      </c>
      <c r="AC11" s="28">
        <v>0</v>
      </c>
      <c r="AD11" s="28">
        <v>46598150</v>
      </c>
      <c r="AE11" s="28">
        <v>97716454</v>
      </c>
      <c r="AF11" s="28">
        <v>0</v>
      </c>
      <c r="AG11" s="28" t="s">
        <v>209</v>
      </c>
      <c r="AH11" s="28">
        <v>0</v>
      </c>
      <c r="AI11" s="28" t="s">
        <v>208</v>
      </c>
      <c r="AJ11" s="28">
        <v>0</v>
      </c>
      <c r="AK11" s="28">
        <v>0</v>
      </c>
      <c r="AL11" s="28">
        <v>-2529619</v>
      </c>
      <c r="AM11" s="28">
        <v>0</v>
      </c>
      <c r="AN11" s="28" t="s">
        <v>207</v>
      </c>
      <c r="AO11" s="28">
        <v>27034405</v>
      </c>
      <c r="AP11" s="28" t="s">
        <v>210</v>
      </c>
      <c r="AQ11" s="28">
        <v>0</v>
      </c>
      <c r="AR11" s="28" t="s">
        <v>207</v>
      </c>
      <c r="AS11" s="28">
        <v>0</v>
      </c>
      <c r="AT11" s="28">
        <v>26161148</v>
      </c>
      <c r="AU11" s="28" t="s">
        <v>209</v>
      </c>
      <c r="AV11" s="28">
        <v>0</v>
      </c>
      <c r="AW11" s="28">
        <v>0</v>
      </c>
      <c r="AX11" s="28">
        <v>23291478</v>
      </c>
      <c r="AY11" s="28" t="s">
        <v>207</v>
      </c>
      <c r="AZ11" s="28" t="s">
        <v>209</v>
      </c>
      <c r="BA11" s="28">
        <v>44520886</v>
      </c>
      <c r="BB11" s="28" t="s">
        <v>208</v>
      </c>
      <c r="BC11" s="28" t="s">
        <v>210</v>
      </c>
      <c r="BD11" s="28" t="s">
        <v>207</v>
      </c>
      <c r="BE11" s="28" t="s">
        <v>209</v>
      </c>
      <c r="BF11" s="28">
        <v>3196136</v>
      </c>
      <c r="BG11" s="28" t="s">
        <v>209</v>
      </c>
      <c r="BH11" s="28">
        <v>0</v>
      </c>
      <c r="BI11" s="28">
        <v>114702172</v>
      </c>
      <c r="BJ11" s="28">
        <v>134704739</v>
      </c>
      <c r="BK11" s="28">
        <v>7430052</v>
      </c>
      <c r="BL11" s="28">
        <v>0</v>
      </c>
      <c r="BM11" s="28" t="s">
        <v>210</v>
      </c>
      <c r="BN11" s="28">
        <v>55259762</v>
      </c>
      <c r="BO11" s="28">
        <v>4066080</v>
      </c>
      <c r="BP11" s="28" t="s">
        <v>209</v>
      </c>
      <c r="BQ11" s="28" t="s">
        <v>209</v>
      </c>
      <c r="BR11" s="28" t="s">
        <v>207</v>
      </c>
      <c r="BS11" s="34">
        <v>460373714</v>
      </c>
      <c r="BT11" s="28" t="s">
        <v>209</v>
      </c>
      <c r="BU11" s="28" t="s">
        <v>209</v>
      </c>
      <c r="BV11" s="28">
        <v>0</v>
      </c>
      <c r="BW11" s="28">
        <v>3674557</v>
      </c>
      <c r="BX11" s="28">
        <v>0</v>
      </c>
      <c r="BY11" s="28">
        <v>0</v>
      </c>
      <c r="BZ11" s="28">
        <v>24267151</v>
      </c>
      <c r="CA11" s="28">
        <v>0</v>
      </c>
      <c r="CB11" s="28">
        <v>0</v>
      </c>
      <c r="CC11" s="28">
        <v>30402740</v>
      </c>
      <c r="CD11" s="28">
        <v>0</v>
      </c>
      <c r="CE11" s="28">
        <v>139270153</v>
      </c>
      <c r="CF11" s="28" t="s">
        <v>209</v>
      </c>
      <c r="CG11" s="28" t="s">
        <v>209</v>
      </c>
      <c r="CH11" s="28">
        <v>149855868</v>
      </c>
      <c r="CI11" s="28">
        <v>4015093</v>
      </c>
      <c r="CJ11" s="28" t="s">
        <v>209</v>
      </c>
      <c r="CK11" s="28">
        <v>50589480</v>
      </c>
      <c r="CL11" s="28">
        <v>67581661</v>
      </c>
      <c r="CM11" s="28">
        <v>3201482</v>
      </c>
      <c r="CN11" s="28">
        <v>1262341308</v>
      </c>
      <c r="CO11" s="28">
        <v>21371810</v>
      </c>
      <c r="CP11" s="28">
        <v>0</v>
      </c>
      <c r="CQ11" s="28" t="s">
        <v>209</v>
      </c>
      <c r="CR11" s="28" t="s">
        <v>209</v>
      </c>
      <c r="CS11" s="28">
        <v>13439292</v>
      </c>
      <c r="CT11" s="28" t="s">
        <v>209</v>
      </c>
      <c r="CU11" s="28">
        <v>0</v>
      </c>
      <c r="CV11" s="28">
        <v>0</v>
      </c>
      <c r="CW11" s="28">
        <v>0</v>
      </c>
      <c r="CX11" s="28" t="s">
        <v>209</v>
      </c>
      <c r="CY11" s="28">
        <v>0</v>
      </c>
      <c r="CZ11" s="28" t="s">
        <v>209</v>
      </c>
      <c r="DA11" s="28">
        <v>67737917</v>
      </c>
      <c r="DB11" s="28" t="s">
        <v>209</v>
      </c>
      <c r="DC11" s="28" t="s">
        <v>210</v>
      </c>
      <c r="DD11" s="28">
        <v>0</v>
      </c>
      <c r="DE11" s="28" t="s">
        <v>209</v>
      </c>
      <c r="DF11" s="28">
        <v>301673340</v>
      </c>
      <c r="DG11" s="28">
        <v>0</v>
      </c>
      <c r="DH11" s="28">
        <v>25198364</v>
      </c>
      <c r="DI11" s="28">
        <v>34323277</v>
      </c>
      <c r="DJ11" s="28">
        <v>82881432</v>
      </c>
      <c r="DK11" s="28">
        <v>0</v>
      </c>
      <c r="DL11" s="28" t="s">
        <v>209</v>
      </c>
      <c r="DM11" s="28">
        <v>0</v>
      </c>
      <c r="DN11" s="28">
        <v>0</v>
      </c>
      <c r="DO11" s="28">
        <v>2786448</v>
      </c>
      <c r="DP11" s="28">
        <v>26340735</v>
      </c>
      <c r="DQ11" s="28">
        <v>152193700</v>
      </c>
      <c r="DR11" s="28">
        <v>2276274</v>
      </c>
      <c r="DS11" s="28">
        <v>0</v>
      </c>
      <c r="DT11" s="28">
        <v>109270840</v>
      </c>
      <c r="DU11" s="28">
        <v>0</v>
      </c>
      <c r="DV11" s="28">
        <v>31091967</v>
      </c>
      <c r="DW11" s="28" t="s">
        <v>210</v>
      </c>
      <c r="DX11" s="28">
        <v>24017966</v>
      </c>
      <c r="DY11" s="28">
        <v>352760024</v>
      </c>
      <c r="DZ11" s="28">
        <v>14516992</v>
      </c>
      <c r="EA11" s="28">
        <v>10945549</v>
      </c>
      <c r="EB11" s="28">
        <v>0</v>
      </c>
      <c r="EC11" s="28">
        <v>2178695690</v>
      </c>
      <c r="ED11" s="28">
        <v>0</v>
      </c>
      <c r="EE11" s="28">
        <v>51222802</v>
      </c>
      <c r="EF11" s="28">
        <v>105562699</v>
      </c>
      <c r="EG11" s="28">
        <v>0</v>
      </c>
      <c r="EH11" s="28" t="s">
        <v>210</v>
      </c>
      <c r="EI11" s="28">
        <v>3799059</v>
      </c>
      <c r="EJ11" s="28">
        <v>170263637</v>
      </c>
      <c r="EK11" s="28">
        <v>71200430</v>
      </c>
      <c r="EL11" s="28">
        <v>0</v>
      </c>
      <c r="EM11" s="28">
        <v>332171706</v>
      </c>
      <c r="EN11" s="28">
        <v>10676740</v>
      </c>
      <c r="EO11" s="28">
        <v>410312960</v>
      </c>
      <c r="EP11" s="28">
        <v>6103246</v>
      </c>
      <c r="EQ11" s="28">
        <v>225904247</v>
      </c>
      <c r="ER11" s="28">
        <v>2650489175</v>
      </c>
      <c r="ES11" s="28">
        <v>913989889</v>
      </c>
      <c r="ET11" s="28">
        <v>4697100</v>
      </c>
      <c r="EU11" s="28" t="s">
        <v>210</v>
      </c>
      <c r="EV11" s="28">
        <v>0</v>
      </c>
      <c r="EW11" s="28">
        <v>0</v>
      </c>
      <c r="EX11" s="28">
        <v>10626849</v>
      </c>
      <c r="EY11" s="28">
        <v>0</v>
      </c>
      <c r="EZ11" s="28">
        <v>797604092</v>
      </c>
      <c r="FA11" s="28">
        <v>0</v>
      </c>
      <c r="FB11" s="28" t="s">
        <v>210</v>
      </c>
      <c r="FC11" s="28">
        <v>15120809</v>
      </c>
      <c r="FD11" s="28">
        <v>61597620</v>
      </c>
      <c r="FE11" s="28">
        <v>40976271</v>
      </c>
      <c r="FF11" s="28">
        <v>100277447</v>
      </c>
      <c r="FG11" s="28">
        <v>12777060</v>
      </c>
      <c r="FH11" s="28" t="s">
        <v>209</v>
      </c>
      <c r="FI11" s="28">
        <v>0</v>
      </c>
      <c r="FJ11" s="28" t="s">
        <v>209</v>
      </c>
      <c r="FK11" s="28">
        <v>63505745</v>
      </c>
      <c r="FL11" s="28">
        <v>196551762</v>
      </c>
      <c r="FM11" s="28" t="s">
        <v>210</v>
      </c>
      <c r="FN11" s="28" t="s">
        <v>208</v>
      </c>
      <c r="FO11" s="28">
        <v>0</v>
      </c>
      <c r="FP11" s="28" t="s">
        <v>207</v>
      </c>
      <c r="FQ11" s="28" t="s">
        <v>209</v>
      </c>
      <c r="FR11" s="28" t="s">
        <v>210</v>
      </c>
      <c r="FS11" s="28">
        <v>164965862</v>
      </c>
      <c r="FT11" s="28">
        <v>0</v>
      </c>
      <c r="FU11" s="28">
        <v>0</v>
      </c>
      <c r="FV11" s="28">
        <v>0</v>
      </c>
      <c r="FW11" s="28" t="s">
        <v>209</v>
      </c>
      <c r="FX11" s="28" t="s">
        <v>210</v>
      </c>
      <c r="FY11" s="28" t="s">
        <v>210</v>
      </c>
      <c r="FZ11" s="28" t="s">
        <v>209</v>
      </c>
      <c r="GA11" s="28" t="s">
        <v>207</v>
      </c>
      <c r="GB11" s="28" t="s">
        <v>210</v>
      </c>
      <c r="GC11" s="28" t="s">
        <v>210</v>
      </c>
      <c r="GD11" s="28">
        <v>0</v>
      </c>
      <c r="GE11" s="28" t="s">
        <v>209</v>
      </c>
      <c r="GF11" s="28" t="s">
        <v>207</v>
      </c>
      <c r="GG11" s="28">
        <v>0</v>
      </c>
      <c r="GH11" s="28">
        <v>0</v>
      </c>
      <c r="GI11" s="28" t="s">
        <v>207</v>
      </c>
      <c r="GJ11" s="28">
        <v>0</v>
      </c>
      <c r="GK11" s="28" t="s">
        <v>209</v>
      </c>
      <c r="GL11" s="28">
        <v>22320432</v>
      </c>
      <c r="GM11" s="28" t="s">
        <v>209</v>
      </c>
      <c r="GN11" s="28">
        <v>0</v>
      </c>
      <c r="GO11" s="28" t="s">
        <v>210</v>
      </c>
      <c r="GP11" s="28" t="s">
        <v>209</v>
      </c>
      <c r="GQ11" s="28">
        <v>0</v>
      </c>
      <c r="GR11" s="28">
        <v>0</v>
      </c>
      <c r="GS11" s="28" t="s">
        <v>210</v>
      </c>
      <c r="GT11" s="28">
        <v>21989789</v>
      </c>
      <c r="GU11" s="28" t="s">
        <v>208</v>
      </c>
      <c r="GV11" s="28">
        <v>0</v>
      </c>
      <c r="GW11" s="28">
        <v>845123847</v>
      </c>
      <c r="GX11" s="28">
        <v>0</v>
      </c>
      <c r="GY11" s="28">
        <v>9130190</v>
      </c>
      <c r="GZ11" s="28" t="s">
        <v>210</v>
      </c>
      <c r="HA11" s="28">
        <v>4302810</v>
      </c>
      <c r="HB11" s="28" t="s">
        <v>209</v>
      </c>
      <c r="HC11" s="28">
        <v>0</v>
      </c>
      <c r="HD11" s="28" t="s">
        <v>208</v>
      </c>
      <c r="HE11" s="28">
        <v>0</v>
      </c>
      <c r="HF11" s="28" t="s">
        <v>209</v>
      </c>
      <c r="HG11" s="28">
        <v>1212489755</v>
      </c>
      <c r="HH11" s="28">
        <v>15286428</v>
      </c>
      <c r="HI11" s="28" t="s">
        <v>209</v>
      </c>
      <c r="HJ11" s="28" t="s">
        <v>210</v>
      </c>
      <c r="HK11" s="28" t="s">
        <v>209</v>
      </c>
      <c r="HL11" s="28">
        <v>0</v>
      </c>
      <c r="HM11" s="28">
        <v>0</v>
      </c>
      <c r="HN11" s="28">
        <v>0</v>
      </c>
      <c r="HO11" s="28">
        <v>8488320</v>
      </c>
      <c r="HP11" s="28">
        <v>58651454</v>
      </c>
      <c r="HQ11" s="28">
        <v>156526800</v>
      </c>
      <c r="HR11" s="28">
        <v>107739762</v>
      </c>
      <c r="HS11" s="28">
        <v>293356573</v>
      </c>
      <c r="HT11" s="28">
        <v>0</v>
      </c>
      <c r="HU11" s="28">
        <v>1003780</v>
      </c>
      <c r="HV11" s="28" t="s">
        <v>208</v>
      </c>
      <c r="HW11" s="28">
        <v>3392580</v>
      </c>
      <c r="HX11" s="28" t="s">
        <v>209</v>
      </c>
      <c r="HY11" s="28">
        <v>12757745</v>
      </c>
      <c r="HZ11" s="28" t="s">
        <v>209</v>
      </c>
      <c r="IA11" s="28">
        <v>90519469</v>
      </c>
      <c r="IB11" s="28">
        <v>33199194</v>
      </c>
      <c r="IC11" s="28">
        <v>206084913</v>
      </c>
      <c r="ID11" s="28">
        <v>612835162</v>
      </c>
      <c r="IE11" s="28">
        <v>34041529</v>
      </c>
      <c r="IF11" s="28" t="s">
        <v>209</v>
      </c>
      <c r="IG11" s="28">
        <v>10908732</v>
      </c>
      <c r="IH11" s="28">
        <v>16553564</v>
      </c>
      <c r="II11" s="28">
        <v>12313440</v>
      </c>
      <c r="IJ11" s="28">
        <v>13013260</v>
      </c>
      <c r="IK11" s="28">
        <v>128895215</v>
      </c>
      <c r="IL11" s="28">
        <v>0</v>
      </c>
      <c r="IM11" s="28">
        <v>13329200</v>
      </c>
      <c r="IN11" s="28">
        <v>338895606</v>
      </c>
      <c r="IO11" s="28">
        <v>0</v>
      </c>
      <c r="IP11" s="28" t="s">
        <v>210</v>
      </c>
      <c r="IQ11" s="28">
        <v>170212474</v>
      </c>
      <c r="IR11" s="28">
        <v>0</v>
      </c>
      <c r="IS11" s="28">
        <v>84903430</v>
      </c>
      <c r="IT11" s="28">
        <v>0</v>
      </c>
      <c r="IU11" s="28">
        <v>5324472</v>
      </c>
      <c r="IV11" s="28">
        <v>1609106078</v>
      </c>
      <c r="IW11" s="28">
        <v>259639238</v>
      </c>
      <c r="IX11" s="28" t="s">
        <v>210</v>
      </c>
      <c r="IY11" s="28">
        <v>16258414</v>
      </c>
      <c r="IZ11" s="28">
        <v>0</v>
      </c>
      <c r="JA11" s="28">
        <v>92278050</v>
      </c>
      <c r="JB11" s="28">
        <v>0</v>
      </c>
      <c r="JC11" s="28">
        <v>0</v>
      </c>
      <c r="JD11" s="28">
        <v>3532480</v>
      </c>
      <c r="JE11" s="28">
        <v>0</v>
      </c>
      <c r="JF11" s="28">
        <v>1256720</v>
      </c>
      <c r="JG11" s="28" t="s">
        <v>210</v>
      </c>
      <c r="JH11" s="28">
        <v>0</v>
      </c>
      <c r="JI11" s="28">
        <v>20926862</v>
      </c>
      <c r="JJ11" s="34">
        <v>1078800</v>
      </c>
      <c r="JK11" s="34">
        <v>4152960</v>
      </c>
      <c r="JL11" s="34">
        <v>23859019</v>
      </c>
      <c r="JM11" s="34">
        <v>618071835</v>
      </c>
      <c r="JN11" s="34">
        <v>0</v>
      </c>
      <c r="JO11" s="34">
        <v>0</v>
      </c>
      <c r="JP11" s="34">
        <v>0</v>
      </c>
      <c r="JQ11" s="34">
        <v>0</v>
      </c>
      <c r="JR11" s="34" t="s">
        <v>207</v>
      </c>
      <c r="JS11" s="34">
        <v>0</v>
      </c>
      <c r="JT11" s="34">
        <v>71549031</v>
      </c>
      <c r="JU11" s="34">
        <v>12968000</v>
      </c>
      <c r="JV11" s="34">
        <v>31131810</v>
      </c>
      <c r="JW11" s="34">
        <v>382867505</v>
      </c>
      <c r="JX11" s="34">
        <v>38858232</v>
      </c>
      <c r="JY11" s="34">
        <v>1005273517</v>
      </c>
      <c r="JZ11" s="34">
        <v>658240999</v>
      </c>
      <c r="KA11" s="34">
        <v>1561130</v>
      </c>
      <c r="KB11" s="34">
        <v>246375932</v>
      </c>
      <c r="KC11" s="34">
        <v>214741844</v>
      </c>
      <c r="KD11" s="34">
        <v>0</v>
      </c>
      <c r="KE11" s="34">
        <v>335720184</v>
      </c>
      <c r="KF11" s="34">
        <v>0</v>
      </c>
      <c r="KG11" s="34" t="s">
        <v>210</v>
      </c>
      <c r="KH11" s="34">
        <v>0</v>
      </c>
      <c r="KI11" s="34">
        <v>7709586</v>
      </c>
      <c r="KJ11" s="34">
        <v>0</v>
      </c>
      <c r="KK11" s="34">
        <v>229155190</v>
      </c>
      <c r="KL11" s="34">
        <v>8568838</v>
      </c>
      <c r="KM11" s="34">
        <v>0</v>
      </c>
      <c r="KN11" s="34">
        <v>0</v>
      </c>
      <c r="KO11" s="34" t="s">
        <v>210</v>
      </c>
      <c r="KP11" s="34">
        <v>0</v>
      </c>
      <c r="KQ11" s="34">
        <v>554180502</v>
      </c>
      <c r="KR11" s="34" t="s">
        <v>210</v>
      </c>
      <c r="KS11" s="34">
        <v>6539883</v>
      </c>
      <c r="KT11" s="34">
        <v>-21720070</v>
      </c>
      <c r="KU11" s="34">
        <v>2588335</v>
      </c>
      <c r="KV11" s="34">
        <v>6416791</v>
      </c>
      <c r="KW11" s="34">
        <v>0</v>
      </c>
      <c r="KX11" s="34">
        <v>18450376</v>
      </c>
      <c r="KY11" s="34">
        <v>7929600</v>
      </c>
      <c r="KZ11" s="34">
        <v>29114459</v>
      </c>
      <c r="LA11" s="34">
        <v>0</v>
      </c>
      <c r="LB11" s="34">
        <v>2069077</v>
      </c>
      <c r="LC11" s="34">
        <v>10776117</v>
      </c>
    </row>
    <row r="12" spans="1:315" ht="17.25" customHeight="1">
      <c r="A12" s="104"/>
      <c r="B12" s="24" t="s">
        <v>223</v>
      </c>
      <c r="C12" s="37" t="s">
        <v>220</v>
      </c>
      <c r="D12" s="38">
        <f>IF(D11&lt;0, "0", D11)</f>
        <v>277166515</v>
      </c>
      <c r="E12" s="38">
        <f t="shared" ref="E12:BO12" si="16">IF(E11&lt;0, "0", E11)</f>
        <v>680103673</v>
      </c>
      <c r="F12" s="38">
        <f t="shared" si="16"/>
        <v>50980278</v>
      </c>
      <c r="G12" s="38">
        <f t="shared" si="16"/>
        <v>93505179</v>
      </c>
      <c r="H12" s="28" t="s">
        <v>148</v>
      </c>
      <c r="I12" s="28" t="s">
        <v>148</v>
      </c>
      <c r="J12" s="38">
        <f t="shared" si="16"/>
        <v>1757417407</v>
      </c>
      <c r="K12" s="28" t="s">
        <v>207</v>
      </c>
      <c r="L12" s="38">
        <f t="shared" si="16"/>
        <v>739816398</v>
      </c>
      <c r="M12" s="28" t="s">
        <v>209</v>
      </c>
      <c r="N12" s="28" t="s">
        <v>209</v>
      </c>
      <c r="O12" s="38">
        <f t="shared" si="16"/>
        <v>0</v>
      </c>
      <c r="P12" s="38">
        <f t="shared" si="16"/>
        <v>219730511</v>
      </c>
      <c r="Q12" s="38">
        <f t="shared" si="16"/>
        <v>281327914</v>
      </c>
      <c r="R12" s="38">
        <f t="shared" si="16"/>
        <v>0</v>
      </c>
      <c r="S12" s="28" t="s">
        <v>208</v>
      </c>
      <c r="T12" s="38">
        <f t="shared" si="16"/>
        <v>12381460</v>
      </c>
      <c r="U12" s="28" t="s">
        <v>209</v>
      </c>
      <c r="V12" s="28" t="s">
        <v>209</v>
      </c>
      <c r="W12" s="28" t="s">
        <v>207</v>
      </c>
      <c r="X12" s="28" t="s">
        <v>149</v>
      </c>
      <c r="Y12" s="38">
        <f t="shared" si="16"/>
        <v>299812727</v>
      </c>
      <c r="Z12" s="38">
        <f t="shared" si="16"/>
        <v>0</v>
      </c>
      <c r="AA12" s="38">
        <f t="shared" si="16"/>
        <v>15504903</v>
      </c>
      <c r="AB12" s="38">
        <f t="shared" si="16"/>
        <v>290372140</v>
      </c>
      <c r="AC12" s="38">
        <f t="shared" si="16"/>
        <v>0</v>
      </c>
      <c r="AD12" s="38">
        <f t="shared" si="16"/>
        <v>46598150</v>
      </c>
      <c r="AE12" s="38">
        <f t="shared" si="16"/>
        <v>97716454</v>
      </c>
      <c r="AF12" s="38">
        <f t="shared" si="16"/>
        <v>0</v>
      </c>
      <c r="AG12" s="28" t="s">
        <v>209</v>
      </c>
      <c r="AH12" s="38">
        <f t="shared" si="16"/>
        <v>0</v>
      </c>
      <c r="AI12" s="28" t="s">
        <v>208</v>
      </c>
      <c r="AJ12" s="38">
        <f t="shared" si="16"/>
        <v>0</v>
      </c>
      <c r="AK12" s="38">
        <f t="shared" si="16"/>
        <v>0</v>
      </c>
      <c r="AL12" s="38" t="str">
        <f t="shared" si="16"/>
        <v>0</v>
      </c>
      <c r="AM12" s="38">
        <f t="shared" si="16"/>
        <v>0</v>
      </c>
      <c r="AN12" s="28" t="s">
        <v>207</v>
      </c>
      <c r="AO12" s="38">
        <f t="shared" si="16"/>
        <v>27034405</v>
      </c>
      <c r="AP12" s="28" t="s">
        <v>210</v>
      </c>
      <c r="AQ12" s="38">
        <f t="shared" si="16"/>
        <v>0</v>
      </c>
      <c r="AR12" s="28" t="s">
        <v>207</v>
      </c>
      <c r="AS12" s="38">
        <f t="shared" si="16"/>
        <v>0</v>
      </c>
      <c r="AT12" s="38">
        <f t="shared" si="16"/>
        <v>26161148</v>
      </c>
      <c r="AU12" s="28" t="s">
        <v>209</v>
      </c>
      <c r="AV12" s="38">
        <f t="shared" si="16"/>
        <v>0</v>
      </c>
      <c r="AW12" s="38">
        <f t="shared" si="16"/>
        <v>0</v>
      </c>
      <c r="AX12" s="38">
        <f t="shared" si="16"/>
        <v>23291478</v>
      </c>
      <c r="AY12" s="28" t="s">
        <v>207</v>
      </c>
      <c r="AZ12" s="28" t="s">
        <v>209</v>
      </c>
      <c r="BA12" s="38">
        <f t="shared" si="16"/>
        <v>44520886</v>
      </c>
      <c r="BB12" s="28" t="s">
        <v>208</v>
      </c>
      <c r="BC12" s="28" t="s">
        <v>210</v>
      </c>
      <c r="BD12" s="28" t="s">
        <v>207</v>
      </c>
      <c r="BE12" s="28" t="s">
        <v>209</v>
      </c>
      <c r="BF12" s="38">
        <f t="shared" si="16"/>
        <v>3196136</v>
      </c>
      <c r="BG12" s="28" t="s">
        <v>209</v>
      </c>
      <c r="BH12" s="38">
        <f t="shared" si="16"/>
        <v>0</v>
      </c>
      <c r="BI12" s="38">
        <f t="shared" si="16"/>
        <v>114702172</v>
      </c>
      <c r="BJ12" s="38">
        <f t="shared" si="16"/>
        <v>134704739</v>
      </c>
      <c r="BK12" s="38">
        <f t="shared" si="16"/>
        <v>7430052</v>
      </c>
      <c r="BL12" s="38">
        <f t="shared" si="16"/>
        <v>0</v>
      </c>
      <c r="BM12" s="28" t="s">
        <v>210</v>
      </c>
      <c r="BN12" s="38">
        <f t="shared" si="16"/>
        <v>55259762</v>
      </c>
      <c r="BO12" s="38">
        <f t="shared" si="16"/>
        <v>4066080</v>
      </c>
      <c r="BP12" s="28" t="s">
        <v>209</v>
      </c>
      <c r="BQ12" s="28" t="s">
        <v>209</v>
      </c>
      <c r="BR12" s="28" t="s">
        <v>207</v>
      </c>
      <c r="BS12" s="38">
        <f t="shared" ref="BS12:EB12" si="17">IF(BS11&lt;0, "0", BS11)</f>
        <v>460373714</v>
      </c>
      <c r="BT12" s="28" t="s">
        <v>209</v>
      </c>
      <c r="BU12" s="28" t="s">
        <v>209</v>
      </c>
      <c r="BV12" s="38">
        <f t="shared" si="17"/>
        <v>0</v>
      </c>
      <c r="BW12" s="38">
        <f t="shared" si="17"/>
        <v>3674557</v>
      </c>
      <c r="BX12" s="38">
        <f t="shared" si="17"/>
        <v>0</v>
      </c>
      <c r="BY12" s="38">
        <f t="shared" si="17"/>
        <v>0</v>
      </c>
      <c r="BZ12" s="38">
        <f t="shared" si="17"/>
        <v>24267151</v>
      </c>
      <c r="CA12" s="38">
        <f t="shared" si="17"/>
        <v>0</v>
      </c>
      <c r="CB12" s="38">
        <f t="shared" si="17"/>
        <v>0</v>
      </c>
      <c r="CC12" s="38">
        <f t="shared" si="17"/>
        <v>30402740</v>
      </c>
      <c r="CD12" s="38">
        <f t="shared" si="17"/>
        <v>0</v>
      </c>
      <c r="CE12" s="38">
        <f t="shared" si="17"/>
        <v>139270153</v>
      </c>
      <c r="CF12" s="28" t="s">
        <v>209</v>
      </c>
      <c r="CG12" s="28" t="s">
        <v>209</v>
      </c>
      <c r="CH12" s="38">
        <f t="shared" si="17"/>
        <v>149855868</v>
      </c>
      <c r="CI12" s="38">
        <f t="shared" si="17"/>
        <v>4015093</v>
      </c>
      <c r="CJ12" s="28" t="s">
        <v>209</v>
      </c>
      <c r="CK12" s="38">
        <f t="shared" si="17"/>
        <v>50589480</v>
      </c>
      <c r="CL12" s="38">
        <f t="shared" si="17"/>
        <v>67581661</v>
      </c>
      <c r="CM12" s="38">
        <f t="shared" si="17"/>
        <v>3201482</v>
      </c>
      <c r="CN12" s="38">
        <f t="shared" si="17"/>
        <v>1262341308</v>
      </c>
      <c r="CO12" s="38">
        <f t="shared" si="17"/>
        <v>21371810</v>
      </c>
      <c r="CP12" s="38">
        <f t="shared" si="17"/>
        <v>0</v>
      </c>
      <c r="CQ12" s="28" t="s">
        <v>209</v>
      </c>
      <c r="CR12" s="28" t="s">
        <v>209</v>
      </c>
      <c r="CS12" s="38">
        <f t="shared" si="17"/>
        <v>13439292</v>
      </c>
      <c r="CT12" s="28" t="s">
        <v>209</v>
      </c>
      <c r="CU12" s="38">
        <f t="shared" si="17"/>
        <v>0</v>
      </c>
      <c r="CV12" s="38">
        <f t="shared" si="17"/>
        <v>0</v>
      </c>
      <c r="CW12" s="38">
        <f t="shared" si="17"/>
        <v>0</v>
      </c>
      <c r="CX12" s="28" t="s">
        <v>209</v>
      </c>
      <c r="CY12" s="38">
        <f t="shared" si="17"/>
        <v>0</v>
      </c>
      <c r="CZ12" s="28" t="s">
        <v>209</v>
      </c>
      <c r="DA12" s="38">
        <f t="shared" si="17"/>
        <v>67737917</v>
      </c>
      <c r="DB12" s="28" t="s">
        <v>209</v>
      </c>
      <c r="DC12" s="28" t="s">
        <v>210</v>
      </c>
      <c r="DD12" s="38">
        <f t="shared" si="17"/>
        <v>0</v>
      </c>
      <c r="DE12" s="28" t="s">
        <v>209</v>
      </c>
      <c r="DF12" s="38">
        <f t="shared" si="17"/>
        <v>301673340</v>
      </c>
      <c r="DG12" s="38">
        <f t="shared" si="17"/>
        <v>0</v>
      </c>
      <c r="DH12" s="38">
        <f t="shared" si="17"/>
        <v>25198364</v>
      </c>
      <c r="DI12" s="38">
        <f t="shared" si="17"/>
        <v>34323277</v>
      </c>
      <c r="DJ12" s="38">
        <f t="shared" si="17"/>
        <v>82881432</v>
      </c>
      <c r="DK12" s="38">
        <f t="shared" si="17"/>
        <v>0</v>
      </c>
      <c r="DL12" s="28" t="s">
        <v>209</v>
      </c>
      <c r="DM12" s="38">
        <f t="shared" si="17"/>
        <v>0</v>
      </c>
      <c r="DN12" s="38">
        <f t="shared" si="17"/>
        <v>0</v>
      </c>
      <c r="DO12" s="38">
        <f t="shared" si="17"/>
        <v>2786448</v>
      </c>
      <c r="DP12" s="38">
        <f t="shared" si="17"/>
        <v>26340735</v>
      </c>
      <c r="DQ12" s="38">
        <f t="shared" si="17"/>
        <v>152193700</v>
      </c>
      <c r="DR12" s="38">
        <f t="shared" si="17"/>
        <v>2276274</v>
      </c>
      <c r="DS12" s="38">
        <f t="shared" si="17"/>
        <v>0</v>
      </c>
      <c r="DT12" s="38">
        <f t="shared" si="17"/>
        <v>109270840</v>
      </c>
      <c r="DU12" s="38">
        <f t="shared" si="17"/>
        <v>0</v>
      </c>
      <c r="DV12" s="38">
        <f t="shared" si="17"/>
        <v>31091967</v>
      </c>
      <c r="DW12" s="28" t="s">
        <v>210</v>
      </c>
      <c r="DX12" s="38">
        <f t="shared" si="17"/>
        <v>24017966</v>
      </c>
      <c r="DY12" s="38">
        <f t="shared" si="17"/>
        <v>352760024</v>
      </c>
      <c r="DZ12" s="38">
        <f t="shared" si="17"/>
        <v>14516992</v>
      </c>
      <c r="EA12" s="38">
        <f t="shared" si="17"/>
        <v>10945549</v>
      </c>
      <c r="EB12" s="38">
        <f t="shared" si="17"/>
        <v>0</v>
      </c>
      <c r="EC12" s="38">
        <f t="shared" ref="EC12:GN12" si="18">IF(EC11&lt;0, "0", EC11)</f>
        <v>2178695690</v>
      </c>
      <c r="ED12" s="38">
        <f t="shared" si="18"/>
        <v>0</v>
      </c>
      <c r="EE12" s="38">
        <f t="shared" si="18"/>
        <v>51222802</v>
      </c>
      <c r="EF12" s="38">
        <f t="shared" si="18"/>
        <v>105562699</v>
      </c>
      <c r="EG12" s="38">
        <f t="shared" si="18"/>
        <v>0</v>
      </c>
      <c r="EH12" s="28" t="s">
        <v>210</v>
      </c>
      <c r="EI12" s="38">
        <f t="shared" si="18"/>
        <v>3799059</v>
      </c>
      <c r="EJ12" s="38">
        <f t="shared" si="18"/>
        <v>170263637</v>
      </c>
      <c r="EK12" s="38">
        <f t="shared" si="18"/>
        <v>71200430</v>
      </c>
      <c r="EL12" s="38">
        <f t="shared" si="18"/>
        <v>0</v>
      </c>
      <c r="EM12" s="38">
        <f t="shared" si="18"/>
        <v>332171706</v>
      </c>
      <c r="EN12" s="38">
        <f t="shared" si="18"/>
        <v>10676740</v>
      </c>
      <c r="EO12" s="38">
        <f t="shared" si="18"/>
        <v>410312960</v>
      </c>
      <c r="EP12" s="38">
        <f t="shared" si="18"/>
        <v>6103246</v>
      </c>
      <c r="EQ12" s="38">
        <f t="shared" si="18"/>
        <v>225904247</v>
      </c>
      <c r="ER12" s="38">
        <f t="shared" si="18"/>
        <v>2650489175</v>
      </c>
      <c r="ES12" s="38">
        <f t="shared" si="18"/>
        <v>913989889</v>
      </c>
      <c r="ET12" s="38">
        <f t="shared" si="18"/>
        <v>4697100</v>
      </c>
      <c r="EU12" s="28" t="s">
        <v>210</v>
      </c>
      <c r="EV12" s="38">
        <f t="shared" si="18"/>
        <v>0</v>
      </c>
      <c r="EW12" s="38">
        <f t="shared" si="18"/>
        <v>0</v>
      </c>
      <c r="EX12" s="38">
        <f t="shared" si="18"/>
        <v>10626849</v>
      </c>
      <c r="EY12" s="38">
        <f t="shared" si="18"/>
        <v>0</v>
      </c>
      <c r="EZ12" s="38">
        <f t="shared" si="18"/>
        <v>797604092</v>
      </c>
      <c r="FA12" s="38">
        <f t="shared" si="18"/>
        <v>0</v>
      </c>
      <c r="FB12" s="28" t="s">
        <v>210</v>
      </c>
      <c r="FC12" s="38">
        <f t="shared" si="18"/>
        <v>15120809</v>
      </c>
      <c r="FD12" s="38">
        <f t="shared" si="18"/>
        <v>61597620</v>
      </c>
      <c r="FE12" s="38">
        <f t="shared" si="18"/>
        <v>40976271</v>
      </c>
      <c r="FF12" s="38">
        <f t="shared" si="18"/>
        <v>100277447</v>
      </c>
      <c r="FG12" s="38">
        <f t="shared" si="18"/>
        <v>12777060</v>
      </c>
      <c r="FH12" s="28" t="s">
        <v>209</v>
      </c>
      <c r="FI12" s="38">
        <f t="shared" si="18"/>
        <v>0</v>
      </c>
      <c r="FJ12" s="28" t="s">
        <v>209</v>
      </c>
      <c r="FK12" s="38">
        <f t="shared" si="18"/>
        <v>63505745</v>
      </c>
      <c r="FL12" s="38">
        <f t="shared" si="18"/>
        <v>196551762</v>
      </c>
      <c r="FM12" s="28" t="s">
        <v>210</v>
      </c>
      <c r="FN12" s="28" t="s">
        <v>208</v>
      </c>
      <c r="FO12" s="38">
        <f t="shared" si="18"/>
        <v>0</v>
      </c>
      <c r="FP12" s="28" t="s">
        <v>207</v>
      </c>
      <c r="FQ12" s="28" t="s">
        <v>209</v>
      </c>
      <c r="FR12" s="28" t="s">
        <v>210</v>
      </c>
      <c r="FS12" s="38">
        <f t="shared" si="18"/>
        <v>164965862</v>
      </c>
      <c r="FT12" s="38">
        <f t="shared" si="18"/>
        <v>0</v>
      </c>
      <c r="FU12" s="38">
        <f t="shared" si="18"/>
        <v>0</v>
      </c>
      <c r="FV12" s="38">
        <f t="shared" si="18"/>
        <v>0</v>
      </c>
      <c r="FW12" s="28" t="s">
        <v>209</v>
      </c>
      <c r="FX12" s="28" t="s">
        <v>210</v>
      </c>
      <c r="FY12" s="28" t="s">
        <v>210</v>
      </c>
      <c r="FZ12" s="28" t="s">
        <v>209</v>
      </c>
      <c r="GA12" s="28" t="s">
        <v>207</v>
      </c>
      <c r="GB12" s="28" t="s">
        <v>210</v>
      </c>
      <c r="GC12" s="28" t="s">
        <v>210</v>
      </c>
      <c r="GD12" s="38">
        <f t="shared" si="18"/>
        <v>0</v>
      </c>
      <c r="GE12" s="28" t="s">
        <v>209</v>
      </c>
      <c r="GF12" s="28" t="s">
        <v>207</v>
      </c>
      <c r="GG12" s="38">
        <f t="shared" si="18"/>
        <v>0</v>
      </c>
      <c r="GH12" s="38">
        <f t="shared" si="18"/>
        <v>0</v>
      </c>
      <c r="GI12" s="28" t="s">
        <v>207</v>
      </c>
      <c r="GJ12" s="38">
        <f t="shared" si="18"/>
        <v>0</v>
      </c>
      <c r="GK12" s="28" t="s">
        <v>209</v>
      </c>
      <c r="GL12" s="38">
        <f t="shared" si="18"/>
        <v>22320432</v>
      </c>
      <c r="GM12" s="28" t="s">
        <v>209</v>
      </c>
      <c r="GN12" s="38">
        <f t="shared" si="18"/>
        <v>0</v>
      </c>
      <c r="GO12" s="28" t="s">
        <v>210</v>
      </c>
      <c r="GP12" s="28" t="s">
        <v>209</v>
      </c>
      <c r="GQ12" s="38">
        <f t="shared" ref="GQ12:IU12" si="19">IF(GQ11&lt;0, "0", GQ11)</f>
        <v>0</v>
      </c>
      <c r="GR12" s="38">
        <f t="shared" si="19"/>
        <v>0</v>
      </c>
      <c r="GS12" s="28" t="s">
        <v>210</v>
      </c>
      <c r="GT12" s="38">
        <f t="shared" si="19"/>
        <v>21989789</v>
      </c>
      <c r="GU12" s="28" t="s">
        <v>208</v>
      </c>
      <c r="GV12" s="38">
        <f t="shared" si="19"/>
        <v>0</v>
      </c>
      <c r="GW12" s="38">
        <f t="shared" si="19"/>
        <v>845123847</v>
      </c>
      <c r="GX12" s="38">
        <f t="shared" si="19"/>
        <v>0</v>
      </c>
      <c r="GY12" s="38">
        <f t="shared" si="19"/>
        <v>9130190</v>
      </c>
      <c r="GZ12" s="28" t="s">
        <v>210</v>
      </c>
      <c r="HA12" s="38">
        <f t="shared" si="19"/>
        <v>4302810</v>
      </c>
      <c r="HB12" s="28" t="s">
        <v>209</v>
      </c>
      <c r="HC12" s="38">
        <f t="shared" si="19"/>
        <v>0</v>
      </c>
      <c r="HD12" s="28" t="s">
        <v>208</v>
      </c>
      <c r="HE12" s="38">
        <f t="shared" si="19"/>
        <v>0</v>
      </c>
      <c r="HF12" s="28" t="s">
        <v>209</v>
      </c>
      <c r="HG12" s="38">
        <f t="shared" si="19"/>
        <v>1212489755</v>
      </c>
      <c r="HH12" s="38">
        <f t="shared" si="19"/>
        <v>15286428</v>
      </c>
      <c r="HI12" s="28" t="s">
        <v>209</v>
      </c>
      <c r="HJ12" s="28" t="s">
        <v>210</v>
      </c>
      <c r="HK12" s="28" t="s">
        <v>209</v>
      </c>
      <c r="HL12" s="38">
        <f t="shared" si="19"/>
        <v>0</v>
      </c>
      <c r="HM12" s="38">
        <f t="shared" si="19"/>
        <v>0</v>
      </c>
      <c r="HN12" s="38">
        <f t="shared" si="19"/>
        <v>0</v>
      </c>
      <c r="HO12" s="38">
        <f t="shared" si="19"/>
        <v>8488320</v>
      </c>
      <c r="HP12" s="38">
        <f t="shared" si="19"/>
        <v>58651454</v>
      </c>
      <c r="HQ12" s="38">
        <f t="shared" si="19"/>
        <v>156526800</v>
      </c>
      <c r="HR12" s="38">
        <f t="shared" si="19"/>
        <v>107739762</v>
      </c>
      <c r="HS12" s="38">
        <f t="shared" si="19"/>
        <v>293356573</v>
      </c>
      <c r="HT12" s="38">
        <f t="shared" si="19"/>
        <v>0</v>
      </c>
      <c r="HU12" s="38">
        <f t="shared" si="19"/>
        <v>1003780</v>
      </c>
      <c r="HV12" s="28" t="s">
        <v>208</v>
      </c>
      <c r="HW12" s="38">
        <f t="shared" si="19"/>
        <v>3392580</v>
      </c>
      <c r="HX12" s="28" t="s">
        <v>209</v>
      </c>
      <c r="HY12" s="38">
        <f t="shared" si="19"/>
        <v>12757745</v>
      </c>
      <c r="HZ12" s="28" t="s">
        <v>209</v>
      </c>
      <c r="IA12" s="38">
        <f t="shared" si="19"/>
        <v>90519469</v>
      </c>
      <c r="IB12" s="38">
        <f t="shared" si="19"/>
        <v>33199194</v>
      </c>
      <c r="IC12" s="38">
        <f t="shared" si="19"/>
        <v>206084913</v>
      </c>
      <c r="ID12" s="38">
        <f t="shared" si="19"/>
        <v>612835162</v>
      </c>
      <c r="IE12" s="38">
        <f t="shared" si="19"/>
        <v>34041529</v>
      </c>
      <c r="IF12" s="28" t="s">
        <v>209</v>
      </c>
      <c r="IG12" s="38">
        <f t="shared" si="19"/>
        <v>10908732</v>
      </c>
      <c r="IH12" s="38">
        <f t="shared" si="19"/>
        <v>16553564</v>
      </c>
      <c r="II12" s="38">
        <f t="shared" si="19"/>
        <v>12313440</v>
      </c>
      <c r="IJ12" s="38">
        <f t="shared" si="19"/>
        <v>13013260</v>
      </c>
      <c r="IK12" s="38">
        <f t="shared" si="19"/>
        <v>128895215</v>
      </c>
      <c r="IL12" s="38">
        <f t="shared" si="19"/>
        <v>0</v>
      </c>
      <c r="IM12" s="38">
        <f t="shared" si="19"/>
        <v>13329200</v>
      </c>
      <c r="IN12" s="38">
        <f t="shared" si="19"/>
        <v>338895606</v>
      </c>
      <c r="IO12" s="38">
        <f t="shared" si="19"/>
        <v>0</v>
      </c>
      <c r="IP12" s="28" t="s">
        <v>210</v>
      </c>
      <c r="IQ12" s="38">
        <f t="shared" si="19"/>
        <v>170212474</v>
      </c>
      <c r="IR12" s="38">
        <f t="shared" si="19"/>
        <v>0</v>
      </c>
      <c r="IS12" s="38">
        <f t="shared" si="19"/>
        <v>84903430</v>
      </c>
      <c r="IT12" s="38">
        <f t="shared" si="19"/>
        <v>0</v>
      </c>
      <c r="IU12" s="38">
        <f t="shared" si="19"/>
        <v>5324472</v>
      </c>
      <c r="IV12" s="38">
        <f t="shared" ref="IV12:JO12" si="20">IF(IV11&lt;0, "0", IV11)</f>
        <v>1609106078</v>
      </c>
      <c r="IW12" s="38">
        <f t="shared" si="20"/>
        <v>259639238</v>
      </c>
      <c r="IX12" s="28" t="s">
        <v>210</v>
      </c>
      <c r="IY12" s="38">
        <f t="shared" si="20"/>
        <v>16258414</v>
      </c>
      <c r="IZ12" s="38">
        <f t="shared" si="20"/>
        <v>0</v>
      </c>
      <c r="JA12" s="38">
        <f t="shared" si="20"/>
        <v>92278050</v>
      </c>
      <c r="JB12" s="38">
        <f t="shared" si="20"/>
        <v>0</v>
      </c>
      <c r="JC12" s="38">
        <f t="shared" si="20"/>
        <v>0</v>
      </c>
      <c r="JD12" s="38">
        <f t="shared" si="20"/>
        <v>3532480</v>
      </c>
      <c r="JE12" s="38">
        <f t="shared" si="20"/>
        <v>0</v>
      </c>
      <c r="JF12" s="38">
        <f t="shared" si="20"/>
        <v>1256720</v>
      </c>
      <c r="JG12" s="28" t="s">
        <v>210</v>
      </c>
      <c r="JH12" s="38">
        <f t="shared" si="20"/>
        <v>0</v>
      </c>
      <c r="JI12" s="38">
        <f t="shared" si="20"/>
        <v>20926862</v>
      </c>
      <c r="JJ12" s="38">
        <f t="shared" si="20"/>
        <v>1078800</v>
      </c>
      <c r="JK12" s="38">
        <f t="shared" si="20"/>
        <v>4152960</v>
      </c>
      <c r="JL12" s="38">
        <f t="shared" si="20"/>
        <v>23859019</v>
      </c>
      <c r="JM12" s="38">
        <f t="shared" si="20"/>
        <v>618071835</v>
      </c>
      <c r="JN12" s="38">
        <f t="shared" si="20"/>
        <v>0</v>
      </c>
      <c r="JO12" s="38">
        <f t="shared" si="20"/>
        <v>0</v>
      </c>
      <c r="JP12" s="38">
        <f t="shared" ref="JP12:KZ12" si="21">IF(JP11&lt;0, "0", JP11)</f>
        <v>0</v>
      </c>
      <c r="JQ12" s="38">
        <f t="shared" si="21"/>
        <v>0</v>
      </c>
      <c r="JR12" s="34" t="s">
        <v>207</v>
      </c>
      <c r="JS12" s="38">
        <f t="shared" si="21"/>
        <v>0</v>
      </c>
      <c r="JT12" s="38">
        <f t="shared" si="21"/>
        <v>71549031</v>
      </c>
      <c r="JU12" s="38">
        <f t="shared" si="21"/>
        <v>12968000</v>
      </c>
      <c r="JV12" s="38">
        <f t="shared" si="21"/>
        <v>31131810</v>
      </c>
      <c r="JW12" s="38">
        <f t="shared" si="21"/>
        <v>382867505</v>
      </c>
      <c r="JX12" s="38">
        <f t="shared" si="21"/>
        <v>38858232</v>
      </c>
      <c r="JY12" s="38">
        <f t="shared" si="21"/>
        <v>1005273517</v>
      </c>
      <c r="JZ12" s="38">
        <f t="shared" si="21"/>
        <v>658240999</v>
      </c>
      <c r="KA12" s="38">
        <f t="shared" si="21"/>
        <v>1561130</v>
      </c>
      <c r="KB12" s="38">
        <f t="shared" si="21"/>
        <v>246375932</v>
      </c>
      <c r="KC12" s="38">
        <f t="shared" si="21"/>
        <v>214741844</v>
      </c>
      <c r="KD12" s="38">
        <f t="shared" si="21"/>
        <v>0</v>
      </c>
      <c r="KE12" s="38">
        <f t="shared" si="21"/>
        <v>335720184</v>
      </c>
      <c r="KF12" s="38">
        <f t="shared" si="21"/>
        <v>0</v>
      </c>
      <c r="KG12" s="34" t="s">
        <v>210</v>
      </c>
      <c r="KH12" s="38">
        <f t="shared" si="21"/>
        <v>0</v>
      </c>
      <c r="KI12" s="38">
        <f t="shared" si="21"/>
        <v>7709586</v>
      </c>
      <c r="KJ12" s="38">
        <f t="shared" si="21"/>
        <v>0</v>
      </c>
      <c r="KK12" s="38">
        <f t="shared" si="21"/>
        <v>229155190</v>
      </c>
      <c r="KL12" s="38">
        <f t="shared" si="21"/>
        <v>8568838</v>
      </c>
      <c r="KM12" s="38">
        <f t="shared" si="21"/>
        <v>0</v>
      </c>
      <c r="KN12" s="38">
        <f t="shared" si="21"/>
        <v>0</v>
      </c>
      <c r="KO12" s="34" t="s">
        <v>210</v>
      </c>
      <c r="KP12" s="38">
        <f t="shared" si="21"/>
        <v>0</v>
      </c>
      <c r="KQ12" s="38">
        <f t="shared" si="21"/>
        <v>554180502</v>
      </c>
      <c r="KR12" s="34" t="s">
        <v>210</v>
      </c>
      <c r="KS12" s="38">
        <f t="shared" si="21"/>
        <v>6539883</v>
      </c>
      <c r="KT12" s="38" t="str">
        <f t="shared" si="21"/>
        <v>0</v>
      </c>
      <c r="KU12" s="38">
        <f t="shared" si="21"/>
        <v>2588335</v>
      </c>
      <c r="KV12" s="38">
        <f t="shared" si="21"/>
        <v>6416791</v>
      </c>
      <c r="KW12" s="38">
        <f t="shared" si="21"/>
        <v>0</v>
      </c>
      <c r="KX12" s="38">
        <f t="shared" si="21"/>
        <v>18450376</v>
      </c>
      <c r="KY12" s="38">
        <f t="shared" si="21"/>
        <v>7929600</v>
      </c>
      <c r="KZ12" s="38">
        <f t="shared" si="21"/>
        <v>29114459</v>
      </c>
      <c r="LA12" s="38">
        <f t="shared" ref="LA12:LC12" si="22">IF(LA11&lt;0, "0", LA11)</f>
        <v>0</v>
      </c>
      <c r="LB12" s="38">
        <f t="shared" si="22"/>
        <v>2069077</v>
      </c>
      <c r="LC12" s="38">
        <f t="shared" si="22"/>
        <v>10776117</v>
      </c>
    </row>
    <row r="13" spans="1:315" ht="17.25" customHeight="1">
      <c r="A13" s="103"/>
      <c r="B13" s="24" t="s">
        <v>79</v>
      </c>
      <c r="C13" s="21" t="s">
        <v>35</v>
      </c>
      <c r="D13" s="28">
        <v>277166515</v>
      </c>
      <c r="E13" s="28">
        <v>549684473</v>
      </c>
      <c r="F13" s="28">
        <v>50980278</v>
      </c>
      <c r="G13" s="28">
        <v>93505179</v>
      </c>
      <c r="H13" s="28" t="s">
        <v>148</v>
      </c>
      <c r="I13" s="28" t="s">
        <v>148</v>
      </c>
      <c r="J13" s="28">
        <v>1757417407</v>
      </c>
      <c r="K13" s="28" t="s">
        <v>207</v>
      </c>
      <c r="L13" s="28">
        <v>626088122</v>
      </c>
      <c r="M13" s="28" t="s">
        <v>209</v>
      </c>
      <c r="N13" s="28" t="s">
        <v>209</v>
      </c>
      <c r="O13" s="28">
        <v>0</v>
      </c>
      <c r="P13" s="28">
        <v>219730511</v>
      </c>
      <c r="Q13" s="28">
        <v>285423670</v>
      </c>
      <c r="R13" s="28">
        <v>0</v>
      </c>
      <c r="S13" s="28" t="s">
        <v>208</v>
      </c>
      <c r="T13" s="28">
        <v>78233070</v>
      </c>
      <c r="U13" s="28" t="s">
        <v>209</v>
      </c>
      <c r="V13" s="28" t="s">
        <v>209</v>
      </c>
      <c r="W13" s="28" t="s">
        <v>207</v>
      </c>
      <c r="X13" s="28" t="s">
        <v>149</v>
      </c>
      <c r="Y13" s="28">
        <v>299812727</v>
      </c>
      <c r="Z13" s="28">
        <v>0</v>
      </c>
      <c r="AA13" s="28">
        <v>15504903</v>
      </c>
      <c r="AB13" s="28">
        <v>290372140</v>
      </c>
      <c r="AC13" s="28">
        <v>0</v>
      </c>
      <c r="AD13" s="28">
        <v>46598150</v>
      </c>
      <c r="AE13" s="28">
        <v>97716454</v>
      </c>
      <c r="AF13" s="28">
        <v>0</v>
      </c>
      <c r="AG13" s="28" t="s">
        <v>209</v>
      </c>
      <c r="AH13" s="28">
        <v>0</v>
      </c>
      <c r="AI13" s="28" t="s">
        <v>208</v>
      </c>
      <c r="AJ13" s="28">
        <v>0</v>
      </c>
      <c r="AK13" s="28">
        <v>0</v>
      </c>
      <c r="AL13" s="28">
        <v>103046381</v>
      </c>
      <c r="AM13" s="28">
        <v>0</v>
      </c>
      <c r="AN13" s="28" t="s">
        <v>207</v>
      </c>
      <c r="AO13" s="28">
        <v>27034405</v>
      </c>
      <c r="AP13" s="28" t="s">
        <v>210</v>
      </c>
      <c r="AQ13" s="28">
        <v>0</v>
      </c>
      <c r="AR13" s="28" t="s">
        <v>207</v>
      </c>
      <c r="AS13" s="28">
        <v>0</v>
      </c>
      <c r="AT13" s="28">
        <v>26161148</v>
      </c>
      <c r="AU13" s="28" t="s">
        <v>209</v>
      </c>
      <c r="AV13" s="28">
        <v>0</v>
      </c>
      <c r="AW13" s="28">
        <v>0</v>
      </c>
      <c r="AX13" s="28">
        <v>17193957</v>
      </c>
      <c r="AY13" s="28" t="s">
        <v>207</v>
      </c>
      <c r="AZ13" s="28" t="s">
        <v>209</v>
      </c>
      <c r="BA13" s="28">
        <v>29223597</v>
      </c>
      <c r="BB13" s="28" t="s">
        <v>208</v>
      </c>
      <c r="BC13" s="28" t="s">
        <v>210</v>
      </c>
      <c r="BD13" s="28" t="s">
        <v>207</v>
      </c>
      <c r="BE13" s="28" t="s">
        <v>209</v>
      </c>
      <c r="BF13" s="28">
        <v>3196136</v>
      </c>
      <c r="BG13" s="28" t="s">
        <v>209</v>
      </c>
      <c r="BH13" s="28">
        <v>0</v>
      </c>
      <c r="BI13" s="28">
        <v>114702172</v>
      </c>
      <c r="BJ13" s="28">
        <v>77191665</v>
      </c>
      <c r="BK13" s="28">
        <v>7430052</v>
      </c>
      <c r="BL13" s="28">
        <v>0</v>
      </c>
      <c r="BM13" s="28" t="s">
        <v>210</v>
      </c>
      <c r="BN13" s="28">
        <v>55259762</v>
      </c>
      <c r="BO13" s="28">
        <v>4066080</v>
      </c>
      <c r="BP13" s="28" t="s">
        <v>209</v>
      </c>
      <c r="BQ13" s="28" t="s">
        <v>209</v>
      </c>
      <c r="BR13" s="28" t="s">
        <v>207</v>
      </c>
      <c r="BS13" s="28">
        <v>346865329</v>
      </c>
      <c r="BT13" s="28" t="s">
        <v>209</v>
      </c>
      <c r="BU13" s="28" t="s">
        <v>209</v>
      </c>
      <c r="BV13" s="28">
        <v>0</v>
      </c>
      <c r="BW13" s="28">
        <v>3674557</v>
      </c>
      <c r="BX13" s="28">
        <v>0</v>
      </c>
      <c r="BY13" s="28">
        <v>0</v>
      </c>
      <c r="BZ13" s="28">
        <v>24267151</v>
      </c>
      <c r="CA13" s="28">
        <v>0</v>
      </c>
      <c r="CB13" s="28">
        <v>0</v>
      </c>
      <c r="CC13" s="28">
        <v>30402740</v>
      </c>
      <c r="CD13" s="28">
        <v>0</v>
      </c>
      <c r="CE13" s="28">
        <v>139270153</v>
      </c>
      <c r="CF13" s="28" t="s">
        <v>209</v>
      </c>
      <c r="CG13" s="28" t="s">
        <v>209</v>
      </c>
      <c r="CH13" s="28">
        <v>146447556</v>
      </c>
      <c r="CI13" s="28">
        <v>4015093</v>
      </c>
      <c r="CJ13" s="28" t="s">
        <v>209</v>
      </c>
      <c r="CK13" s="28">
        <v>50589480</v>
      </c>
      <c r="CL13" s="28">
        <v>67581661</v>
      </c>
      <c r="CM13" s="28">
        <v>3201482</v>
      </c>
      <c r="CN13" s="28">
        <v>1257430902</v>
      </c>
      <c r="CO13" s="28">
        <v>21371810</v>
      </c>
      <c r="CP13" s="28">
        <v>0</v>
      </c>
      <c r="CQ13" s="28" t="s">
        <v>209</v>
      </c>
      <c r="CR13" s="28" t="s">
        <v>209</v>
      </c>
      <c r="CS13" s="28">
        <v>13439292</v>
      </c>
      <c r="CT13" s="28" t="s">
        <v>209</v>
      </c>
      <c r="CU13" s="28">
        <v>0</v>
      </c>
      <c r="CV13" s="28">
        <v>0</v>
      </c>
      <c r="CW13" s="28">
        <v>0</v>
      </c>
      <c r="CX13" s="28" t="s">
        <v>209</v>
      </c>
      <c r="CY13" s="28">
        <v>0</v>
      </c>
      <c r="CZ13" s="28" t="s">
        <v>209</v>
      </c>
      <c r="DA13" s="28">
        <v>67737917</v>
      </c>
      <c r="DB13" s="28" t="s">
        <v>209</v>
      </c>
      <c r="DC13" s="28" t="s">
        <v>210</v>
      </c>
      <c r="DD13" s="28">
        <v>0</v>
      </c>
      <c r="DE13" s="28" t="s">
        <v>209</v>
      </c>
      <c r="DF13" s="28">
        <v>301673340</v>
      </c>
      <c r="DG13" s="28">
        <v>0</v>
      </c>
      <c r="DH13" s="28">
        <v>25198364</v>
      </c>
      <c r="DI13" s="28">
        <v>34323277</v>
      </c>
      <c r="DJ13" s="28">
        <v>82881432</v>
      </c>
      <c r="DK13" s="28">
        <v>0</v>
      </c>
      <c r="DL13" s="28" t="s">
        <v>209</v>
      </c>
      <c r="DM13" s="28">
        <v>0</v>
      </c>
      <c r="DN13" s="28">
        <v>0</v>
      </c>
      <c r="DO13" s="28">
        <v>21125688</v>
      </c>
      <c r="DP13" s="28">
        <v>26340735</v>
      </c>
      <c r="DQ13" s="28">
        <v>134419603</v>
      </c>
      <c r="DR13" s="28">
        <v>2276274</v>
      </c>
      <c r="DS13" s="28">
        <v>0</v>
      </c>
      <c r="DT13" s="28">
        <v>117714980</v>
      </c>
      <c r="DU13" s="28">
        <v>0</v>
      </c>
      <c r="DV13" s="28">
        <v>31091967</v>
      </c>
      <c r="DW13" s="28" t="s">
        <v>210</v>
      </c>
      <c r="DX13" s="28">
        <v>42814366</v>
      </c>
      <c r="DY13" s="28">
        <v>352760024</v>
      </c>
      <c r="DZ13" s="28">
        <v>21203152</v>
      </c>
      <c r="EA13" s="28">
        <v>10945549</v>
      </c>
      <c r="EB13" s="28">
        <v>0</v>
      </c>
      <c r="EC13" s="28">
        <v>2211141929</v>
      </c>
      <c r="ED13" s="28">
        <v>0</v>
      </c>
      <c r="EE13" s="28">
        <v>51435491</v>
      </c>
      <c r="EF13" s="28">
        <v>106462699</v>
      </c>
      <c r="EG13" s="28">
        <v>0</v>
      </c>
      <c r="EH13" s="28" t="s">
        <v>210</v>
      </c>
      <c r="EI13" s="28">
        <v>3799059</v>
      </c>
      <c r="EJ13" s="28">
        <v>170263637</v>
      </c>
      <c r="EK13" s="28">
        <v>146800430</v>
      </c>
      <c r="EL13" s="28">
        <v>0</v>
      </c>
      <c r="EM13" s="28">
        <v>259509580</v>
      </c>
      <c r="EN13" s="28">
        <v>10676740</v>
      </c>
      <c r="EO13" s="28">
        <v>410323618</v>
      </c>
      <c r="EP13" s="28">
        <v>6103246</v>
      </c>
      <c r="EQ13" s="28">
        <v>207273344</v>
      </c>
      <c r="ER13" s="28">
        <v>2650489175</v>
      </c>
      <c r="ES13" s="28">
        <v>922120289</v>
      </c>
      <c r="ET13" s="28">
        <v>4697100</v>
      </c>
      <c r="EU13" s="28" t="s">
        <v>210</v>
      </c>
      <c r="EV13" s="28">
        <v>0</v>
      </c>
      <c r="EW13" s="28">
        <v>0</v>
      </c>
      <c r="EX13" s="28">
        <v>10626849</v>
      </c>
      <c r="EY13" s="28">
        <v>0</v>
      </c>
      <c r="EZ13" s="28">
        <v>878719940</v>
      </c>
      <c r="FA13" s="28">
        <v>0</v>
      </c>
      <c r="FB13" s="28" t="s">
        <v>210</v>
      </c>
      <c r="FC13" s="28">
        <v>37740809</v>
      </c>
      <c r="FD13" s="28">
        <v>61597620</v>
      </c>
      <c r="FE13" s="28">
        <v>40976271</v>
      </c>
      <c r="FF13" s="28">
        <v>96551185</v>
      </c>
      <c r="FG13" s="28">
        <v>12777060</v>
      </c>
      <c r="FH13" s="28" t="s">
        <v>209</v>
      </c>
      <c r="FI13" s="28">
        <v>0</v>
      </c>
      <c r="FJ13" s="28" t="s">
        <v>209</v>
      </c>
      <c r="FK13" s="28">
        <v>63505745</v>
      </c>
      <c r="FL13" s="28">
        <v>297929219</v>
      </c>
      <c r="FM13" s="28" t="s">
        <v>210</v>
      </c>
      <c r="FN13" s="28" t="s">
        <v>208</v>
      </c>
      <c r="FO13" s="28">
        <v>0</v>
      </c>
      <c r="FP13" s="28" t="s">
        <v>207</v>
      </c>
      <c r="FQ13" s="28" t="s">
        <v>209</v>
      </c>
      <c r="FR13" s="28" t="s">
        <v>210</v>
      </c>
      <c r="FS13" s="28">
        <v>247765862</v>
      </c>
      <c r="FT13" s="28">
        <v>0</v>
      </c>
      <c r="FU13" s="28">
        <v>0</v>
      </c>
      <c r="FV13" s="28">
        <v>0</v>
      </c>
      <c r="FW13" s="28" t="s">
        <v>209</v>
      </c>
      <c r="FX13" s="28" t="s">
        <v>210</v>
      </c>
      <c r="FY13" s="28" t="s">
        <v>210</v>
      </c>
      <c r="FZ13" s="28" t="s">
        <v>209</v>
      </c>
      <c r="GA13" s="28" t="s">
        <v>207</v>
      </c>
      <c r="GB13" s="28" t="s">
        <v>210</v>
      </c>
      <c r="GC13" s="28" t="s">
        <v>210</v>
      </c>
      <c r="GD13" s="28">
        <v>0</v>
      </c>
      <c r="GE13" s="28" t="s">
        <v>209</v>
      </c>
      <c r="GF13" s="28" t="s">
        <v>207</v>
      </c>
      <c r="GG13" s="28">
        <v>0</v>
      </c>
      <c r="GH13" s="28">
        <v>0</v>
      </c>
      <c r="GI13" s="28" t="s">
        <v>207</v>
      </c>
      <c r="GJ13" s="28">
        <v>0</v>
      </c>
      <c r="GK13" s="28" t="s">
        <v>209</v>
      </c>
      <c r="GL13" s="28">
        <v>22320432</v>
      </c>
      <c r="GM13" s="28" t="s">
        <v>209</v>
      </c>
      <c r="GN13" s="28">
        <v>0</v>
      </c>
      <c r="GO13" s="28" t="s">
        <v>210</v>
      </c>
      <c r="GP13" s="28" t="s">
        <v>209</v>
      </c>
      <c r="GQ13" s="28">
        <v>0</v>
      </c>
      <c r="GR13" s="28">
        <v>0</v>
      </c>
      <c r="GS13" s="28" t="s">
        <v>210</v>
      </c>
      <c r="GT13" s="28">
        <v>21989789</v>
      </c>
      <c r="GU13" s="28" t="s">
        <v>208</v>
      </c>
      <c r="GV13" s="28">
        <v>0</v>
      </c>
      <c r="GW13" s="28">
        <v>845123847</v>
      </c>
      <c r="GX13" s="28">
        <v>0</v>
      </c>
      <c r="GY13" s="28">
        <v>9130190</v>
      </c>
      <c r="GZ13" s="28" t="s">
        <v>210</v>
      </c>
      <c r="HA13" s="28">
        <v>4302810</v>
      </c>
      <c r="HB13" s="28" t="s">
        <v>209</v>
      </c>
      <c r="HC13" s="28">
        <v>0</v>
      </c>
      <c r="HD13" s="28" t="s">
        <v>208</v>
      </c>
      <c r="HE13" s="28">
        <v>0</v>
      </c>
      <c r="HF13" s="28" t="s">
        <v>209</v>
      </c>
      <c r="HG13" s="28">
        <v>1207854213</v>
      </c>
      <c r="HH13" s="28">
        <v>5808824</v>
      </c>
      <c r="HI13" s="28" t="s">
        <v>209</v>
      </c>
      <c r="HJ13" s="28" t="s">
        <v>210</v>
      </c>
      <c r="HK13" s="28" t="s">
        <v>209</v>
      </c>
      <c r="HL13" s="28">
        <v>0</v>
      </c>
      <c r="HM13" s="28">
        <v>0</v>
      </c>
      <c r="HN13" s="28">
        <v>0</v>
      </c>
      <c r="HO13" s="28">
        <v>8488320</v>
      </c>
      <c r="HP13" s="28">
        <v>58651454</v>
      </c>
      <c r="HQ13" s="28">
        <v>129188987</v>
      </c>
      <c r="HR13" s="28">
        <v>107739762</v>
      </c>
      <c r="HS13" s="28">
        <v>373748089</v>
      </c>
      <c r="HT13" s="28">
        <v>0</v>
      </c>
      <c r="HU13" s="28">
        <v>1003780</v>
      </c>
      <c r="HV13" s="28" t="s">
        <v>208</v>
      </c>
      <c r="HW13" s="28">
        <v>3392580</v>
      </c>
      <c r="HX13" s="28" t="s">
        <v>209</v>
      </c>
      <c r="HY13" s="28">
        <v>12757745</v>
      </c>
      <c r="HZ13" s="28" t="s">
        <v>209</v>
      </c>
      <c r="IA13" s="28">
        <v>90519469</v>
      </c>
      <c r="IB13" s="28">
        <v>18365459</v>
      </c>
      <c r="IC13" s="28">
        <v>183400471</v>
      </c>
      <c r="ID13" s="28">
        <v>612835162</v>
      </c>
      <c r="IE13" s="28">
        <v>34041529</v>
      </c>
      <c r="IF13" s="28" t="s">
        <v>209</v>
      </c>
      <c r="IG13" s="28">
        <v>8216552</v>
      </c>
      <c r="IH13" s="28">
        <v>16553564</v>
      </c>
      <c r="II13" s="28">
        <v>12313440</v>
      </c>
      <c r="IJ13" s="28">
        <v>13013260</v>
      </c>
      <c r="IK13" s="28">
        <v>89701111</v>
      </c>
      <c r="IL13" s="28">
        <v>0</v>
      </c>
      <c r="IM13" s="28">
        <v>13329200</v>
      </c>
      <c r="IN13" s="28">
        <v>338895606</v>
      </c>
      <c r="IO13" s="28">
        <v>0</v>
      </c>
      <c r="IP13" s="28" t="s">
        <v>210</v>
      </c>
      <c r="IQ13" s="28">
        <v>135187591</v>
      </c>
      <c r="IR13" s="28">
        <v>0</v>
      </c>
      <c r="IS13" s="28">
        <v>84903430</v>
      </c>
      <c r="IT13" s="28">
        <v>0</v>
      </c>
      <c r="IU13" s="28">
        <v>5324472</v>
      </c>
      <c r="IV13" s="28">
        <v>1605379816</v>
      </c>
      <c r="IW13" s="28">
        <v>255586110</v>
      </c>
      <c r="IX13" s="28" t="s">
        <v>210</v>
      </c>
      <c r="IY13" s="28">
        <v>16258414</v>
      </c>
      <c r="IZ13" s="28">
        <v>0</v>
      </c>
      <c r="JA13" s="28">
        <v>92278050</v>
      </c>
      <c r="JB13" s="28">
        <v>0</v>
      </c>
      <c r="JC13" s="28">
        <v>0</v>
      </c>
      <c r="JD13" s="28">
        <v>3532480</v>
      </c>
      <c r="JE13" s="28">
        <v>0</v>
      </c>
      <c r="JF13" s="28">
        <v>1256720</v>
      </c>
      <c r="JG13" s="28" t="s">
        <v>210</v>
      </c>
      <c r="JH13" s="28">
        <v>0</v>
      </c>
      <c r="JI13" s="28">
        <v>20926862</v>
      </c>
      <c r="JJ13" s="34">
        <v>1078800</v>
      </c>
      <c r="JK13" s="34">
        <v>4152960</v>
      </c>
      <c r="JL13" s="34">
        <v>23859019</v>
      </c>
      <c r="JM13" s="34">
        <v>613370920</v>
      </c>
      <c r="JN13" s="34">
        <v>0</v>
      </c>
      <c r="JO13" s="34">
        <v>0</v>
      </c>
      <c r="JP13" s="34">
        <v>0</v>
      </c>
      <c r="JQ13" s="34">
        <v>0</v>
      </c>
      <c r="JR13" s="34" t="s">
        <v>207</v>
      </c>
      <c r="JS13" s="34">
        <v>0</v>
      </c>
      <c r="JT13" s="34">
        <v>39492473</v>
      </c>
      <c r="JU13" s="34">
        <v>12968000</v>
      </c>
      <c r="JV13" s="34">
        <v>31131810</v>
      </c>
      <c r="JW13" s="34">
        <v>378789120</v>
      </c>
      <c r="JX13" s="34">
        <v>10453650</v>
      </c>
      <c r="JY13" s="34">
        <v>1005273517</v>
      </c>
      <c r="JZ13" s="34">
        <v>653242934</v>
      </c>
      <c r="KA13" s="34">
        <v>1561130</v>
      </c>
      <c r="KB13" s="34">
        <v>208236711</v>
      </c>
      <c r="KC13" s="34">
        <v>192280265</v>
      </c>
      <c r="KD13" s="34">
        <v>0</v>
      </c>
      <c r="KE13" s="34">
        <v>335720184</v>
      </c>
      <c r="KF13" s="34">
        <v>0</v>
      </c>
      <c r="KG13" s="34" t="s">
        <v>210</v>
      </c>
      <c r="KH13" s="34">
        <v>0</v>
      </c>
      <c r="KI13" s="34">
        <v>7709586</v>
      </c>
      <c r="KJ13" s="34">
        <v>0</v>
      </c>
      <c r="KK13" s="34">
        <v>229155190</v>
      </c>
      <c r="KL13" s="34">
        <v>8568838</v>
      </c>
      <c r="KM13" s="34">
        <v>0</v>
      </c>
      <c r="KN13" s="34">
        <v>0</v>
      </c>
      <c r="KO13" s="34" t="s">
        <v>210</v>
      </c>
      <c r="KP13" s="34">
        <v>0</v>
      </c>
      <c r="KQ13" s="34">
        <v>584780502</v>
      </c>
      <c r="KR13" s="34" t="s">
        <v>210</v>
      </c>
      <c r="KS13" s="34">
        <v>6539883</v>
      </c>
      <c r="KT13" s="34">
        <v>45321120</v>
      </c>
      <c r="KU13" s="34">
        <v>5575680</v>
      </c>
      <c r="KV13" s="34">
        <v>6416791</v>
      </c>
      <c r="KW13" s="34">
        <v>0</v>
      </c>
      <c r="KX13" s="34">
        <v>58212108</v>
      </c>
      <c r="KY13" s="34">
        <v>7929600</v>
      </c>
      <c r="KZ13" s="34">
        <v>20526051</v>
      </c>
      <c r="LA13" s="34">
        <v>0</v>
      </c>
      <c r="LB13" s="34">
        <v>2069077</v>
      </c>
      <c r="LC13" s="34">
        <v>9261181</v>
      </c>
    </row>
    <row r="14" spans="1:315" ht="17.25" customHeight="1">
      <c r="A14" s="103"/>
      <c r="B14" s="24" t="s">
        <v>80</v>
      </c>
      <c r="C14" s="21" t="s">
        <v>36</v>
      </c>
      <c r="D14" s="28">
        <v>0</v>
      </c>
      <c r="E14" s="28">
        <v>0</v>
      </c>
      <c r="F14" s="28">
        <v>0</v>
      </c>
      <c r="G14" s="28">
        <v>0</v>
      </c>
      <c r="H14" s="28" t="s">
        <v>148</v>
      </c>
      <c r="I14" s="28" t="s">
        <v>148</v>
      </c>
      <c r="J14" s="28">
        <v>0</v>
      </c>
      <c r="K14" s="28" t="s">
        <v>207</v>
      </c>
      <c r="L14" s="28">
        <v>0</v>
      </c>
      <c r="M14" s="28" t="s">
        <v>209</v>
      </c>
      <c r="N14" s="28" t="s">
        <v>209</v>
      </c>
      <c r="O14" s="28">
        <v>0</v>
      </c>
      <c r="P14" s="28">
        <v>0</v>
      </c>
      <c r="Q14" s="28">
        <v>0</v>
      </c>
      <c r="R14" s="28">
        <v>0</v>
      </c>
      <c r="S14" s="28" t="s">
        <v>208</v>
      </c>
      <c r="T14" s="28">
        <v>0</v>
      </c>
      <c r="U14" s="28" t="s">
        <v>209</v>
      </c>
      <c r="V14" s="28" t="s">
        <v>209</v>
      </c>
      <c r="W14" s="28" t="s">
        <v>207</v>
      </c>
      <c r="X14" s="28" t="s">
        <v>149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 t="s">
        <v>209</v>
      </c>
      <c r="AH14" s="28">
        <v>0</v>
      </c>
      <c r="AI14" s="28" t="s">
        <v>208</v>
      </c>
      <c r="AJ14" s="28">
        <v>0</v>
      </c>
      <c r="AK14" s="28">
        <v>0</v>
      </c>
      <c r="AL14" s="28">
        <v>0</v>
      </c>
      <c r="AM14" s="28">
        <v>0</v>
      </c>
      <c r="AN14" s="28" t="s">
        <v>207</v>
      </c>
      <c r="AO14" s="28">
        <v>0</v>
      </c>
      <c r="AP14" s="28" t="s">
        <v>210</v>
      </c>
      <c r="AQ14" s="28">
        <v>0</v>
      </c>
      <c r="AR14" s="28" t="s">
        <v>207</v>
      </c>
      <c r="AS14" s="28">
        <v>0</v>
      </c>
      <c r="AT14" s="28">
        <v>0</v>
      </c>
      <c r="AU14" s="28" t="s">
        <v>209</v>
      </c>
      <c r="AV14" s="28">
        <v>0</v>
      </c>
      <c r="AW14" s="28">
        <v>0</v>
      </c>
      <c r="AX14" s="28">
        <v>0</v>
      </c>
      <c r="AY14" s="28" t="s">
        <v>207</v>
      </c>
      <c r="AZ14" s="28" t="s">
        <v>209</v>
      </c>
      <c r="BA14" s="28">
        <v>0</v>
      </c>
      <c r="BB14" s="28" t="s">
        <v>208</v>
      </c>
      <c r="BC14" s="28" t="s">
        <v>210</v>
      </c>
      <c r="BD14" s="28" t="s">
        <v>207</v>
      </c>
      <c r="BE14" s="28" t="s">
        <v>209</v>
      </c>
      <c r="BF14" s="28">
        <v>0</v>
      </c>
      <c r="BG14" s="28" t="s">
        <v>209</v>
      </c>
      <c r="BH14" s="28">
        <v>0</v>
      </c>
      <c r="BI14" s="28">
        <v>0</v>
      </c>
      <c r="BJ14" s="28">
        <v>41398622</v>
      </c>
      <c r="BK14" s="28">
        <v>0</v>
      </c>
      <c r="BL14" s="28">
        <v>0</v>
      </c>
      <c r="BM14" s="28" t="s">
        <v>210</v>
      </c>
      <c r="BN14" s="28">
        <v>0</v>
      </c>
      <c r="BO14" s="28">
        <v>0</v>
      </c>
      <c r="BP14" s="28" t="s">
        <v>209</v>
      </c>
      <c r="BQ14" s="28" t="s">
        <v>209</v>
      </c>
      <c r="BR14" s="28" t="s">
        <v>207</v>
      </c>
      <c r="BS14" s="28">
        <v>0</v>
      </c>
      <c r="BT14" s="28" t="s">
        <v>209</v>
      </c>
      <c r="BU14" s="28" t="s">
        <v>209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 t="s">
        <v>209</v>
      </c>
      <c r="CG14" s="28" t="s">
        <v>209</v>
      </c>
      <c r="CH14" s="28">
        <v>0</v>
      </c>
      <c r="CI14" s="28">
        <v>0</v>
      </c>
      <c r="CJ14" s="28" t="s">
        <v>209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 t="s">
        <v>209</v>
      </c>
      <c r="CR14" s="28" t="s">
        <v>209</v>
      </c>
      <c r="CS14" s="28">
        <v>0</v>
      </c>
      <c r="CT14" s="28" t="s">
        <v>209</v>
      </c>
      <c r="CU14" s="28">
        <v>0</v>
      </c>
      <c r="CV14" s="28">
        <v>0</v>
      </c>
      <c r="CW14" s="28">
        <v>0</v>
      </c>
      <c r="CX14" s="28" t="s">
        <v>209</v>
      </c>
      <c r="CY14" s="28">
        <v>0</v>
      </c>
      <c r="CZ14" s="28" t="s">
        <v>209</v>
      </c>
      <c r="DA14" s="28">
        <v>0</v>
      </c>
      <c r="DB14" s="28" t="s">
        <v>209</v>
      </c>
      <c r="DC14" s="28" t="s">
        <v>210</v>
      </c>
      <c r="DD14" s="28">
        <v>0</v>
      </c>
      <c r="DE14" s="28" t="s">
        <v>209</v>
      </c>
      <c r="DF14" s="28">
        <v>0</v>
      </c>
      <c r="DG14" s="28">
        <v>0</v>
      </c>
      <c r="DH14" s="28">
        <v>0</v>
      </c>
      <c r="DI14" s="28">
        <v>0</v>
      </c>
      <c r="DJ14" s="28">
        <v>0</v>
      </c>
      <c r="DK14" s="28">
        <v>0</v>
      </c>
      <c r="DL14" s="28" t="s">
        <v>209</v>
      </c>
      <c r="DM14" s="28">
        <v>0</v>
      </c>
      <c r="DN14" s="28">
        <v>0</v>
      </c>
      <c r="DO14" s="28">
        <v>0</v>
      </c>
      <c r="DP14" s="28">
        <v>0</v>
      </c>
      <c r="DQ14" s="28">
        <v>0</v>
      </c>
      <c r="DR14" s="28">
        <v>0</v>
      </c>
      <c r="DS14" s="28">
        <v>0</v>
      </c>
      <c r="DT14" s="28">
        <v>0</v>
      </c>
      <c r="DU14" s="28">
        <v>0</v>
      </c>
      <c r="DV14" s="28">
        <v>0</v>
      </c>
      <c r="DW14" s="28" t="s">
        <v>210</v>
      </c>
      <c r="DX14" s="28">
        <v>0</v>
      </c>
      <c r="DY14" s="28">
        <v>0</v>
      </c>
      <c r="DZ14" s="28">
        <v>0</v>
      </c>
      <c r="EA14" s="28">
        <v>0</v>
      </c>
      <c r="EB14" s="28">
        <v>0</v>
      </c>
      <c r="EC14" s="28">
        <v>0</v>
      </c>
      <c r="ED14" s="28">
        <v>0</v>
      </c>
      <c r="EE14" s="28">
        <v>0</v>
      </c>
      <c r="EF14" s="28">
        <v>0</v>
      </c>
      <c r="EG14" s="28">
        <v>0</v>
      </c>
      <c r="EH14" s="28" t="s">
        <v>210</v>
      </c>
      <c r="EI14" s="28">
        <v>0</v>
      </c>
      <c r="EJ14" s="28">
        <v>0</v>
      </c>
      <c r="EK14" s="28">
        <v>0</v>
      </c>
      <c r="EL14" s="28">
        <v>0</v>
      </c>
      <c r="EM14" s="28">
        <v>0</v>
      </c>
      <c r="EN14" s="28">
        <v>0</v>
      </c>
      <c r="EO14" s="28">
        <v>0</v>
      </c>
      <c r="EP14" s="28">
        <v>0</v>
      </c>
      <c r="EQ14" s="28">
        <v>60317922</v>
      </c>
      <c r="ER14" s="28">
        <v>0</v>
      </c>
      <c r="ES14" s="28">
        <v>0</v>
      </c>
      <c r="ET14" s="28">
        <v>0</v>
      </c>
      <c r="EU14" s="28" t="s">
        <v>210</v>
      </c>
      <c r="EV14" s="28">
        <v>0</v>
      </c>
      <c r="EW14" s="28">
        <v>0</v>
      </c>
      <c r="EX14" s="28">
        <v>0</v>
      </c>
      <c r="EY14" s="28">
        <v>0</v>
      </c>
      <c r="EZ14" s="28">
        <v>0</v>
      </c>
      <c r="FA14" s="28">
        <v>0</v>
      </c>
      <c r="FB14" s="28" t="s">
        <v>210</v>
      </c>
      <c r="FC14" s="28">
        <v>0</v>
      </c>
      <c r="FD14" s="28">
        <v>0</v>
      </c>
      <c r="FE14" s="28">
        <v>0</v>
      </c>
      <c r="FF14" s="28">
        <v>0</v>
      </c>
      <c r="FG14" s="28">
        <v>0</v>
      </c>
      <c r="FH14" s="28" t="s">
        <v>209</v>
      </c>
      <c r="FI14" s="28">
        <v>0</v>
      </c>
      <c r="FJ14" s="28" t="s">
        <v>209</v>
      </c>
      <c r="FK14" s="28">
        <v>0</v>
      </c>
      <c r="FL14" s="28">
        <v>0</v>
      </c>
      <c r="FM14" s="28" t="s">
        <v>210</v>
      </c>
      <c r="FN14" s="28" t="s">
        <v>208</v>
      </c>
      <c r="FO14" s="28">
        <v>0</v>
      </c>
      <c r="FP14" s="28" t="s">
        <v>207</v>
      </c>
      <c r="FQ14" s="28" t="s">
        <v>209</v>
      </c>
      <c r="FR14" s="28" t="s">
        <v>210</v>
      </c>
      <c r="FS14" s="28">
        <v>0</v>
      </c>
      <c r="FT14" s="28">
        <v>0</v>
      </c>
      <c r="FU14" s="28">
        <v>0</v>
      </c>
      <c r="FV14" s="28">
        <v>0</v>
      </c>
      <c r="FW14" s="28" t="s">
        <v>209</v>
      </c>
      <c r="FX14" s="28" t="s">
        <v>210</v>
      </c>
      <c r="FY14" s="28" t="s">
        <v>210</v>
      </c>
      <c r="FZ14" s="28" t="s">
        <v>209</v>
      </c>
      <c r="GA14" s="28" t="s">
        <v>207</v>
      </c>
      <c r="GB14" s="28" t="s">
        <v>210</v>
      </c>
      <c r="GC14" s="28" t="s">
        <v>210</v>
      </c>
      <c r="GD14" s="28">
        <v>0</v>
      </c>
      <c r="GE14" s="28" t="s">
        <v>209</v>
      </c>
      <c r="GF14" s="28" t="s">
        <v>207</v>
      </c>
      <c r="GG14" s="28">
        <v>0</v>
      </c>
      <c r="GH14" s="28">
        <v>0</v>
      </c>
      <c r="GI14" s="28" t="s">
        <v>207</v>
      </c>
      <c r="GJ14" s="28">
        <v>0</v>
      </c>
      <c r="GK14" s="28" t="s">
        <v>209</v>
      </c>
      <c r="GL14" s="28">
        <v>0</v>
      </c>
      <c r="GM14" s="28" t="s">
        <v>209</v>
      </c>
      <c r="GN14" s="28">
        <v>0</v>
      </c>
      <c r="GO14" s="28" t="s">
        <v>210</v>
      </c>
      <c r="GP14" s="28" t="s">
        <v>209</v>
      </c>
      <c r="GQ14" s="28">
        <v>0</v>
      </c>
      <c r="GR14" s="28">
        <v>0</v>
      </c>
      <c r="GS14" s="28" t="s">
        <v>210</v>
      </c>
      <c r="GT14" s="28">
        <v>0</v>
      </c>
      <c r="GU14" s="28" t="s">
        <v>208</v>
      </c>
      <c r="GV14" s="28">
        <v>0</v>
      </c>
      <c r="GW14" s="28">
        <v>0</v>
      </c>
      <c r="GX14" s="28">
        <v>0</v>
      </c>
      <c r="GY14" s="28">
        <v>0</v>
      </c>
      <c r="GZ14" s="28" t="s">
        <v>210</v>
      </c>
      <c r="HA14" s="28">
        <v>0</v>
      </c>
      <c r="HB14" s="28" t="s">
        <v>209</v>
      </c>
      <c r="HC14" s="28">
        <v>0</v>
      </c>
      <c r="HD14" s="28" t="s">
        <v>208</v>
      </c>
      <c r="HE14" s="28">
        <v>0</v>
      </c>
      <c r="HF14" s="28" t="s">
        <v>209</v>
      </c>
      <c r="HG14" s="28">
        <v>0</v>
      </c>
      <c r="HH14" s="28">
        <v>0</v>
      </c>
      <c r="HI14" s="28" t="s">
        <v>209</v>
      </c>
      <c r="HJ14" s="28" t="s">
        <v>210</v>
      </c>
      <c r="HK14" s="28" t="s">
        <v>209</v>
      </c>
      <c r="HL14" s="28">
        <v>0</v>
      </c>
      <c r="HM14" s="28">
        <v>0</v>
      </c>
      <c r="HN14" s="28">
        <v>0</v>
      </c>
      <c r="HO14" s="28">
        <v>0</v>
      </c>
      <c r="HP14" s="28">
        <v>0</v>
      </c>
      <c r="HQ14" s="28">
        <v>0</v>
      </c>
      <c r="HR14" s="28">
        <v>0</v>
      </c>
      <c r="HS14" s="28">
        <v>0</v>
      </c>
      <c r="HT14" s="28">
        <v>0</v>
      </c>
      <c r="HU14" s="28">
        <v>0</v>
      </c>
      <c r="HV14" s="28" t="s">
        <v>208</v>
      </c>
      <c r="HW14" s="28">
        <v>0</v>
      </c>
      <c r="HX14" s="28" t="s">
        <v>209</v>
      </c>
      <c r="HY14" s="28">
        <v>0</v>
      </c>
      <c r="HZ14" s="28" t="s">
        <v>209</v>
      </c>
      <c r="IA14" s="28">
        <v>0</v>
      </c>
      <c r="IB14" s="28">
        <v>0</v>
      </c>
      <c r="IC14" s="28">
        <v>0</v>
      </c>
      <c r="ID14" s="28">
        <v>0</v>
      </c>
      <c r="IE14" s="28">
        <v>0</v>
      </c>
      <c r="IF14" s="28" t="s">
        <v>209</v>
      </c>
      <c r="IG14" s="28">
        <v>0</v>
      </c>
      <c r="IH14" s="28">
        <v>0</v>
      </c>
      <c r="II14" s="28">
        <v>0</v>
      </c>
      <c r="IJ14" s="28">
        <v>0</v>
      </c>
      <c r="IK14" s="28">
        <v>0</v>
      </c>
      <c r="IL14" s="28">
        <v>0</v>
      </c>
      <c r="IM14" s="28">
        <v>0</v>
      </c>
      <c r="IN14" s="28">
        <v>0</v>
      </c>
      <c r="IO14" s="28">
        <v>0</v>
      </c>
      <c r="IP14" s="28" t="s">
        <v>210</v>
      </c>
      <c r="IQ14" s="28">
        <v>0</v>
      </c>
      <c r="IR14" s="28">
        <v>0</v>
      </c>
      <c r="IS14" s="28">
        <v>0</v>
      </c>
      <c r="IT14" s="28">
        <v>0</v>
      </c>
      <c r="IU14" s="28">
        <v>0</v>
      </c>
      <c r="IV14" s="28">
        <v>0</v>
      </c>
      <c r="IW14" s="28">
        <v>0</v>
      </c>
      <c r="IX14" s="28" t="s">
        <v>210</v>
      </c>
      <c r="IY14" s="28">
        <v>0</v>
      </c>
      <c r="IZ14" s="28">
        <v>0</v>
      </c>
      <c r="JA14" s="28">
        <v>0</v>
      </c>
      <c r="JB14" s="28">
        <v>0</v>
      </c>
      <c r="JC14" s="28">
        <v>0</v>
      </c>
      <c r="JD14" s="28">
        <v>0</v>
      </c>
      <c r="JE14" s="28">
        <v>0</v>
      </c>
      <c r="JF14" s="28">
        <v>0</v>
      </c>
      <c r="JG14" s="28" t="s">
        <v>210</v>
      </c>
      <c r="JH14" s="28">
        <v>0</v>
      </c>
      <c r="JI14" s="28">
        <v>0</v>
      </c>
      <c r="JJ14" s="34">
        <v>0</v>
      </c>
      <c r="JK14" s="34">
        <v>0</v>
      </c>
      <c r="JL14" s="34">
        <v>0</v>
      </c>
      <c r="JM14" s="34">
        <v>0</v>
      </c>
      <c r="JN14" s="34">
        <v>0</v>
      </c>
      <c r="JO14" s="34">
        <v>0</v>
      </c>
      <c r="JP14" s="34">
        <v>0</v>
      </c>
      <c r="JQ14" s="34">
        <v>0</v>
      </c>
      <c r="JR14" s="34" t="s">
        <v>207</v>
      </c>
      <c r="JS14" s="34">
        <v>0</v>
      </c>
      <c r="JT14" s="34">
        <v>0</v>
      </c>
      <c r="JU14" s="34">
        <v>0</v>
      </c>
      <c r="JV14" s="34">
        <v>0</v>
      </c>
      <c r="JW14" s="34">
        <v>0</v>
      </c>
      <c r="JX14" s="34">
        <v>0</v>
      </c>
      <c r="JY14" s="34">
        <v>0</v>
      </c>
      <c r="JZ14" s="34">
        <v>0</v>
      </c>
      <c r="KA14" s="34">
        <v>0</v>
      </c>
      <c r="KB14" s="34">
        <v>0</v>
      </c>
      <c r="KC14" s="34">
        <v>0</v>
      </c>
      <c r="KD14" s="34">
        <v>0</v>
      </c>
      <c r="KE14" s="34">
        <v>0</v>
      </c>
      <c r="KF14" s="34">
        <v>0</v>
      </c>
      <c r="KG14" s="34" t="s">
        <v>210</v>
      </c>
      <c r="KH14" s="34">
        <v>0</v>
      </c>
      <c r="KI14" s="34">
        <v>0</v>
      </c>
      <c r="KJ14" s="34">
        <v>0</v>
      </c>
      <c r="KK14" s="34">
        <v>0</v>
      </c>
      <c r="KL14" s="34">
        <v>0</v>
      </c>
      <c r="KM14" s="34">
        <v>0</v>
      </c>
      <c r="KN14" s="34">
        <v>0</v>
      </c>
      <c r="KO14" s="34" t="s">
        <v>210</v>
      </c>
      <c r="KP14" s="34">
        <v>0</v>
      </c>
      <c r="KQ14" s="34">
        <v>0</v>
      </c>
      <c r="KR14" s="34" t="s">
        <v>210</v>
      </c>
      <c r="KS14" s="34">
        <v>0</v>
      </c>
      <c r="KT14" s="34">
        <v>0</v>
      </c>
      <c r="KU14" s="34">
        <v>0</v>
      </c>
      <c r="KV14" s="34">
        <v>0</v>
      </c>
      <c r="KW14" s="34">
        <v>0</v>
      </c>
      <c r="KX14" s="34">
        <v>0</v>
      </c>
      <c r="KY14" s="34">
        <v>0</v>
      </c>
      <c r="KZ14" s="34">
        <v>8588408</v>
      </c>
      <c r="LA14" s="34">
        <v>0</v>
      </c>
      <c r="LB14" s="34">
        <v>0</v>
      </c>
      <c r="LC14" s="34">
        <v>0</v>
      </c>
    </row>
    <row r="15" spans="1:315" ht="17.25" customHeight="1">
      <c r="A15" s="103"/>
      <c r="B15" s="24" t="s">
        <v>81</v>
      </c>
      <c r="C15" s="21" t="s">
        <v>37</v>
      </c>
      <c r="D15" s="28">
        <v>0</v>
      </c>
      <c r="E15" s="28">
        <v>130419200</v>
      </c>
      <c r="F15" s="28">
        <v>0</v>
      </c>
      <c r="G15" s="28">
        <v>0</v>
      </c>
      <c r="H15" s="28" t="s">
        <v>148</v>
      </c>
      <c r="I15" s="28" t="s">
        <v>148</v>
      </c>
      <c r="J15" s="28">
        <v>0</v>
      </c>
      <c r="K15" s="28" t="s">
        <v>207</v>
      </c>
      <c r="L15" s="28">
        <v>113728276</v>
      </c>
      <c r="M15" s="28" t="s">
        <v>209</v>
      </c>
      <c r="N15" s="28" t="s">
        <v>209</v>
      </c>
      <c r="O15" s="28">
        <v>0</v>
      </c>
      <c r="P15" s="28">
        <v>0</v>
      </c>
      <c r="Q15" s="28">
        <v>0</v>
      </c>
      <c r="R15" s="28">
        <v>0</v>
      </c>
      <c r="S15" s="28" t="s">
        <v>208</v>
      </c>
      <c r="T15" s="28">
        <v>0</v>
      </c>
      <c r="U15" s="28" t="s">
        <v>209</v>
      </c>
      <c r="V15" s="28" t="s">
        <v>209</v>
      </c>
      <c r="W15" s="28" t="s">
        <v>207</v>
      </c>
      <c r="X15" s="28" t="s">
        <v>149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 t="s">
        <v>209</v>
      </c>
      <c r="AH15" s="28">
        <v>0</v>
      </c>
      <c r="AI15" s="28" t="s">
        <v>208</v>
      </c>
      <c r="AJ15" s="28">
        <v>0</v>
      </c>
      <c r="AK15" s="28">
        <v>0</v>
      </c>
      <c r="AL15" s="28">
        <v>0</v>
      </c>
      <c r="AM15" s="28">
        <v>0</v>
      </c>
      <c r="AN15" s="28" t="s">
        <v>207</v>
      </c>
      <c r="AO15" s="28">
        <v>0</v>
      </c>
      <c r="AP15" s="28" t="s">
        <v>210</v>
      </c>
      <c r="AQ15" s="28">
        <v>0</v>
      </c>
      <c r="AR15" s="28" t="s">
        <v>207</v>
      </c>
      <c r="AS15" s="28">
        <v>0</v>
      </c>
      <c r="AT15" s="28">
        <v>0</v>
      </c>
      <c r="AU15" s="28" t="s">
        <v>209</v>
      </c>
      <c r="AV15" s="28">
        <v>0</v>
      </c>
      <c r="AW15" s="28">
        <v>0</v>
      </c>
      <c r="AX15" s="28">
        <v>6097521</v>
      </c>
      <c r="AY15" s="28" t="s">
        <v>207</v>
      </c>
      <c r="AZ15" s="28" t="s">
        <v>209</v>
      </c>
      <c r="BA15" s="28">
        <v>15297289</v>
      </c>
      <c r="BB15" s="28" t="s">
        <v>208</v>
      </c>
      <c r="BC15" s="28" t="s">
        <v>210</v>
      </c>
      <c r="BD15" s="28" t="s">
        <v>207</v>
      </c>
      <c r="BE15" s="28" t="s">
        <v>209</v>
      </c>
      <c r="BF15" s="28">
        <v>0</v>
      </c>
      <c r="BG15" s="28" t="s">
        <v>209</v>
      </c>
      <c r="BH15" s="28">
        <v>0</v>
      </c>
      <c r="BI15" s="28">
        <v>0</v>
      </c>
      <c r="BJ15" s="28">
        <v>16114452</v>
      </c>
      <c r="BK15" s="28">
        <v>0</v>
      </c>
      <c r="BL15" s="28">
        <v>0</v>
      </c>
      <c r="BM15" s="28" t="s">
        <v>210</v>
      </c>
      <c r="BN15" s="28">
        <v>0</v>
      </c>
      <c r="BO15" s="28">
        <v>0</v>
      </c>
      <c r="BP15" s="28" t="s">
        <v>209</v>
      </c>
      <c r="BQ15" s="28" t="s">
        <v>209</v>
      </c>
      <c r="BR15" s="28" t="s">
        <v>207</v>
      </c>
      <c r="BS15" s="28">
        <v>113508385</v>
      </c>
      <c r="BT15" s="28" t="s">
        <v>209</v>
      </c>
      <c r="BU15" s="28" t="s">
        <v>209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 t="s">
        <v>209</v>
      </c>
      <c r="CG15" s="28" t="s">
        <v>209</v>
      </c>
      <c r="CH15" s="28">
        <v>3408312</v>
      </c>
      <c r="CI15" s="28">
        <v>0</v>
      </c>
      <c r="CJ15" s="28" t="s">
        <v>209</v>
      </c>
      <c r="CK15" s="28">
        <v>0</v>
      </c>
      <c r="CL15" s="28">
        <v>0</v>
      </c>
      <c r="CM15" s="28">
        <v>0</v>
      </c>
      <c r="CN15" s="28">
        <v>4910406</v>
      </c>
      <c r="CO15" s="28">
        <v>0</v>
      </c>
      <c r="CP15" s="28">
        <v>0</v>
      </c>
      <c r="CQ15" s="28" t="s">
        <v>209</v>
      </c>
      <c r="CR15" s="28" t="s">
        <v>209</v>
      </c>
      <c r="CS15" s="28">
        <v>0</v>
      </c>
      <c r="CT15" s="28" t="s">
        <v>209</v>
      </c>
      <c r="CU15" s="28">
        <v>0</v>
      </c>
      <c r="CV15" s="28">
        <v>0</v>
      </c>
      <c r="CW15" s="28">
        <v>0</v>
      </c>
      <c r="CX15" s="28" t="s">
        <v>209</v>
      </c>
      <c r="CY15" s="28">
        <v>0</v>
      </c>
      <c r="CZ15" s="28" t="s">
        <v>209</v>
      </c>
      <c r="DA15" s="28">
        <v>0</v>
      </c>
      <c r="DB15" s="28" t="s">
        <v>209</v>
      </c>
      <c r="DC15" s="28" t="s">
        <v>210</v>
      </c>
      <c r="DD15" s="28">
        <v>0</v>
      </c>
      <c r="DE15" s="28" t="s">
        <v>209</v>
      </c>
      <c r="DF15" s="28">
        <v>0</v>
      </c>
      <c r="DG15" s="28">
        <v>0</v>
      </c>
      <c r="DH15" s="28">
        <v>0</v>
      </c>
      <c r="DI15" s="28">
        <v>0</v>
      </c>
      <c r="DJ15" s="28">
        <v>0</v>
      </c>
      <c r="DK15" s="28">
        <v>0</v>
      </c>
      <c r="DL15" s="28" t="s">
        <v>209</v>
      </c>
      <c r="DM15" s="28">
        <v>0</v>
      </c>
      <c r="DN15" s="28">
        <v>0</v>
      </c>
      <c r="DO15" s="28">
        <v>0</v>
      </c>
      <c r="DP15" s="28">
        <v>0</v>
      </c>
      <c r="DQ15" s="28">
        <v>17924097</v>
      </c>
      <c r="DR15" s="28">
        <v>0</v>
      </c>
      <c r="DS15" s="28">
        <v>0</v>
      </c>
      <c r="DT15" s="28">
        <v>0</v>
      </c>
      <c r="DU15" s="28">
        <v>0</v>
      </c>
      <c r="DV15" s="28">
        <v>0</v>
      </c>
      <c r="DW15" s="28" t="s">
        <v>210</v>
      </c>
      <c r="DX15" s="28">
        <v>0</v>
      </c>
      <c r="DY15" s="28">
        <v>0</v>
      </c>
      <c r="DZ15" s="28">
        <v>0</v>
      </c>
      <c r="EA15" s="28">
        <v>0</v>
      </c>
      <c r="EB15" s="28">
        <v>0</v>
      </c>
      <c r="EC15" s="28">
        <v>10551801</v>
      </c>
      <c r="ED15" s="28">
        <v>0</v>
      </c>
      <c r="EE15" s="28">
        <v>11541311</v>
      </c>
      <c r="EF15" s="28">
        <v>0</v>
      </c>
      <c r="EG15" s="28">
        <v>0</v>
      </c>
      <c r="EH15" s="28" t="s">
        <v>210</v>
      </c>
      <c r="EI15" s="28">
        <v>0</v>
      </c>
      <c r="EJ15" s="28">
        <v>0</v>
      </c>
      <c r="EK15" s="28">
        <v>0</v>
      </c>
      <c r="EL15" s="28">
        <v>0</v>
      </c>
      <c r="EM15" s="28">
        <v>72662126</v>
      </c>
      <c r="EN15" s="28">
        <v>0</v>
      </c>
      <c r="EO15" s="28">
        <v>0</v>
      </c>
      <c r="EP15" s="28">
        <v>0</v>
      </c>
      <c r="EQ15" s="28">
        <v>36495981</v>
      </c>
      <c r="ER15" s="28">
        <v>0</v>
      </c>
      <c r="ES15" s="28">
        <v>0</v>
      </c>
      <c r="ET15" s="28">
        <v>0</v>
      </c>
      <c r="EU15" s="28" t="s">
        <v>210</v>
      </c>
      <c r="EV15" s="28">
        <v>0</v>
      </c>
      <c r="EW15" s="28">
        <v>0</v>
      </c>
      <c r="EX15" s="28">
        <v>0</v>
      </c>
      <c r="EY15" s="28">
        <v>0</v>
      </c>
      <c r="EZ15" s="28">
        <v>0</v>
      </c>
      <c r="FA15" s="28">
        <v>0</v>
      </c>
      <c r="FB15" s="28" t="s">
        <v>210</v>
      </c>
      <c r="FC15" s="28">
        <v>0</v>
      </c>
      <c r="FD15" s="28">
        <v>0</v>
      </c>
      <c r="FE15" s="28">
        <v>0</v>
      </c>
      <c r="FF15" s="28">
        <v>3726262</v>
      </c>
      <c r="FG15" s="28">
        <v>0</v>
      </c>
      <c r="FH15" s="28" t="s">
        <v>209</v>
      </c>
      <c r="FI15" s="28">
        <v>0</v>
      </c>
      <c r="FJ15" s="28" t="s">
        <v>209</v>
      </c>
      <c r="FK15" s="28">
        <v>0</v>
      </c>
      <c r="FL15" s="28">
        <v>30474233</v>
      </c>
      <c r="FM15" s="28" t="s">
        <v>210</v>
      </c>
      <c r="FN15" s="28" t="s">
        <v>208</v>
      </c>
      <c r="FO15" s="28">
        <v>0</v>
      </c>
      <c r="FP15" s="28" t="s">
        <v>207</v>
      </c>
      <c r="FQ15" s="28" t="s">
        <v>209</v>
      </c>
      <c r="FR15" s="28" t="s">
        <v>210</v>
      </c>
      <c r="FS15" s="28">
        <v>0</v>
      </c>
      <c r="FT15" s="28">
        <v>0</v>
      </c>
      <c r="FU15" s="28">
        <v>0</v>
      </c>
      <c r="FV15" s="28">
        <v>0</v>
      </c>
      <c r="FW15" s="28" t="s">
        <v>209</v>
      </c>
      <c r="FX15" s="28" t="s">
        <v>210</v>
      </c>
      <c r="FY15" s="28" t="s">
        <v>210</v>
      </c>
      <c r="FZ15" s="28" t="s">
        <v>209</v>
      </c>
      <c r="GA15" s="28" t="s">
        <v>207</v>
      </c>
      <c r="GB15" s="28" t="s">
        <v>210</v>
      </c>
      <c r="GC15" s="28" t="s">
        <v>210</v>
      </c>
      <c r="GD15" s="28">
        <v>0</v>
      </c>
      <c r="GE15" s="28" t="s">
        <v>209</v>
      </c>
      <c r="GF15" s="28" t="s">
        <v>207</v>
      </c>
      <c r="GG15" s="28">
        <v>0</v>
      </c>
      <c r="GH15" s="28">
        <v>0</v>
      </c>
      <c r="GI15" s="28" t="s">
        <v>207</v>
      </c>
      <c r="GJ15" s="28">
        <v>0</v>
      </c>
      <c r="GK15" s="28" t="s">
        <v>209</v>
      </c>
      <c r="GL15" s="28">
        <v>0</v>
      </c>
      <c r="GM15" s="28" t="s">
        <v>209</v>
      </c>
      <c r="GN15" s="28">
        <v>0</v>
      </c>
      <c r="GO15" s="28" t="s">
        <v>210</v>
      </c>
      <c r="GP15" s="28" t="s">
        <v>209</v>
      </c>
      <c r="GQ15" s="28">
        <v>0</v>
      </c>
      <c r="GR15" s="28">
        <v>0</v>
      </c>
      <c r="GS15" s="28" t="s">
        <v>210</v>
      </c>
      <c r="GT15" s="28">
        <v>0</v>
      </c>
      <c r="GU15" s="28" t="s">
        <v>208</v>
      </c>
      <c r="GV15" s="28">
        <v>0</v>
      </c>
      <c r="GW15" s="28">
        <v>0</v>
      </c>
      <c r="GX15" s="28">
        <v>0</v>
      </c>
      <c r="GY15" s="28">
        <v>0</v>
      </c>
      <c r="GZ15" s="28" t="s">
        <v>210</v>
      </c>
      <c r="HA15" s="28">
        <v>0</v>
      </c>
      <c r="HB15" s="28" t="s">
        <v>209</v>
      </c>
      <c r="HC15" s="28">
        <v>0</v>
      </c>
      <c r="HD15" s="28" t="s">
        <v>208</v>
      </c>
      <c r="HE15" s="28">
        <v>0</v>
      </c>
      <c r="HF15" s="28" t="s">
        <v>209</v>
      </c>
      <c r="HG15" s="28">
        <v>4635542</v>
      </c>
      <c r="HH15" s="28">
        <v>9477604</v>
      </c>
      <c r="HI15" s="28" t="s">
        <v>209</v>
      </c>
      <c r="HJ15" s="28" t="s">
        <v>210</v>
      </c>
      <c r="HK15" s="28" t="s">
        <v>209</v>
      </c>
      <c r="HL15" s="28">
        <v>0</v>
      </c>
      <c r="HM15" s="28">
        <v>0</v>
      </c>
      <c r="HN15" s="28">
        <v>0</v>
      </c>
      <c r="HO15" s="28">
        <v>0</v>
      </c>
      <c r="HP15" s="28">
        <v>0</v>
      </c>
      <c r="HQ15" s="28">
        <v>27337813</v>
      </c>
      <c r="HR15" s="28">
        <v>0</v>
      </c>
      <c r="HS15" s="28">
        <v>97753484</v>
      </c>
      <c r="HT15" s="28">
        <v>0</v>
      </c>
      <c r="HU15" s="28">
        <v>0</v>
      </c>
      <c r="HV15" s="28" t="s">
        <v>208</v>
      </c>
      <c r="HW15" s="28">
        <v>0</v>
      </c>
      <c r="HX15" s="28" t="s">
        <v>209</v>
      </c>
      <c r="HY15" s="28">
        <v>0</v>
      </c>
      <c r="HZ15" s="28" t="s">
        <v>209</v>
      </c>
      <c r="IA15" s="28">
        <v>0</v>
      </c>
      <c r="IB15" s="28">
        <v>14833735</v>
      </c>
      <c r="IC15" s="28">
        <v>22684442</v>
      </c>
      <c r="ID15" s="28">
        <v>0</v>
      </c>
      <c r="IE15" s="28">
        <v>0</v>
      </c>
      <c r="IF15" s="28" t="s">
        <v>209</v>
      </c>
      <c r="IG15" s="28">
        <v>2692180</v>
      </c>
      <c r="IH15" s="28">
        <v>0</v>
      </c>
      <c r="II15" s="28">
        <v>0</v>
      </c>
      <c r="IJ15" s="28">
        <v>0</v>
      </c>
      <c r="IK15" s="28">
        <v>39194104</v>
      </c>
      <c r="IL15" s="28">
        <v>0</v>
      </c>
      <c r="IM15" s="28">
        <v>0</v>
      </c>
      <c r="IN15" s="28">
        <v>0</v>
      </c>
      <c r="IO15" s="28">
        <v>0</v>
      </c>
      <c r="IP15" s="28" t="s">
        <v>210</v>
      </c>
      <c r="IQ15" s="28">
        <v>35984883</v>
      </c>
      <c r="IR15" s="28">
        <v>0</v>
      </c>
      <c r="IS15" s="28">
        <v>0</v>
      </c>
      <c r="IT15" s="28">
        <v>0</v>
      </c>
      <c r="IU15" s="28">
        <v>0</v>
      </c>
      <c r="IV15" s="28">
        <v>3726262</v>
      </c>
      <c r="IW15" s="28">
        <v>4053128</v>
      </c>
      <c r="IX15" s="28" t="s">
        <v>210</v>
      </c>
      <c r="IY15" s="28">
        <v>0</v>
      </c>
      <c r="IZ15" s="28">
        <v>0</v>
      </c>
      <c r="JA15" s="28">
        <v>0</v>
      </c>
      <c r="JB15" s="28">
        <v>0</v>
      </c>
      <c r="JC15" s="28">
        <v>0</v>
      </c>
      <c r="JD15" s="28">
        <v>0</v>
      </c>
      <c r="JE15" s="28">
        <v>0</v>
      </c>
      <c r="JF15" s="28">
        <v>0</v>
      </c>
      <c r="JG15" s="28" t="s">
        <v>210</v>
      </c>
      <c r="JH15" s="28">
        <v>0</v>
      </c>
      <c r="JI15" s="28">
        <v>0</v>
      </c>
      <c r="JJ15" s="34">
        <v>0</v>
      </c>
      <c r="JK15" s="34">
        <v>0</v>
      </c>
      <c r="JL15" s="34">
        <v>0</v>
      </c>
      <c r="JM15" s="34">
        <v>4700915</v>
      </c>
      <c r="JN15" s="34">
        <v>0</v>
      </c>
      <c r="JO15" s="34">
        <v>0</v>
      </c>
      <c r="JP15" s="34">
        <v>0</v>
      </c>
      <c r="JQ15" s="34">
        <v>0</v>
      </c>
      <c r="JR15" s="34" t="s">
        <v>207</v>
      </c>
      <c r="JS15" s="34">
        <v>0</v>
      </c>
      <c r="JT15" s="34">
        <v>32056558</v>
      </c>
      <c r="JU15" s="34">
        <v>0</v>
      </c>
      <c r="JV15" s="34">
        <v>0</v>
      </c>
      <c r="JW15" s="34">
        <v>4078385</v>
      </c>
      <c r="JX15" s="34">
        <v>28404582</v>
      </c>
      <c r="JY15" s="34">
        <v>0</v>
      </c>
      <c r="JZ15" s="34">
        <v>4998065</v>
      </c>
      <c r="KA15" s="34">
        <v>0</v>
      </c>
      <c r="KB15" s="34">
        <v>38139221</v>
      </c>
      <c r="KC15" s="34">
        <v>22461579</v>
      </c>
      <c r="KD15" s="34">
        <v>0</v>
      </c>
      <c r="KE15" s="34">
        <v>0</v>
      </c>
      <c r="KF15" s="34">
        <v>0</v>
      </c>
      <c r="KG15" s="34" t="s">
        <v>210</v>
      </c>
      <c r="KH15" s="34">
        <v>0</v>
      </c>
      <c r="KI15" s="34">
        <v>0</v>
      </c>
      <c r="KJ15" s="34">
        <v>0</v>
      </c>
      <c r="KK15" s="34">
        <v>0</v>
      </c>
      <c r="KL15" s="34">
        <v>0</v>
      </c>
      <c r="KM15" s="34">
        <v>0</v>
      </c>
      <c r="KN15" s="34">
        <v>0</v>
      </c>
      <c r="KO15" s="34" t="s">
        <v>210</v>
      </c>
      <c r="KP15" s="34">
        <v>0</v>
      </c>
      <c r="KQ15" s="34">
        <v>0</v>
      </c>
      <c r="KR15" s="34" t="s">
        <v>210</v>
      </c>
      <c r="KS15" s="34">
        <v>0</v>
      </c>
      <c r="KT15" s="34">
        <v>0</v>
      </c>
      <c r="KU15" s="34">
        <v>0</v>
      </c>
      <c r="KV15" s="34">
        <v>0</v>
      </c>
      <c r="KW15" s="34">
        <v>0</v>
      </c>
      <c r="KX15" s="34">
        <v>9724238</v>
      </c>
      <c r="KY15" s="34">
        <v>0</v>
      </c>
      <c r="KZ15" s="34">
        <v>0</v>
      </c>
      <c r="LA15" s="34">
        <v>0</v>
      </c>
      <c r="LB15" s="34">
        <v>0</v>
      </c>
      <c r="LC15" s="34">
        <v>2941786</v>
      </c>
    </row>
    <row r="16" spans="1:315" ht="17.25" customHeight="1">
      <c r="A16" s="103"/>
      <c r="B16" s="24" t="s">
        <v>82</v>
      </c>
      <c r="C16" s="21" t="s">
        <v>39</v>
      </c>
      <c r="D16" s="28">
        <v>0</v>
      </c>
      <c r="E16" s="28">
        <v>0</v>
      </c>
      <c r="F16" s="28">
        <v>0</v>
      </c>
      <c r="G16" s="28">
        <v>0</v>
      </c>
      <c r="H16" s="28" t="s">
        <v>148</v>
      </c>
      <c r="I16" s="28" t="s">
        <v>148</v>
      </c>
      <c r="J16" s="28">
        <v>0</v>
      </c>
      <c r="K16" s="28" t="s">
        <v>207</v>
      </c>
      <c r="L16" s="28">
        <v>0</v>
      </c>
      <c r="M16" s="28" t="s">
        <v>209</v>
      </c>
      <c r="N16" s="28" t="s">
        <v>209</v>
      </c>
      <c r="O16" s="28">
        <v>0</v>
      </c>
      <c r="P16" s="28">
        <v>0</v>
      </c>
      <c r="Q16" s="28">
        <v>4095756</v>
      </c>
      <c r="R16" s="28">
        <v>0</v>
      </c>
      <c r="S16" s="28" t="s">
        <v>208</v>
      </c>
      <c r="T16" s="28">
        <v>65851610</v>
      </c>
      <c r="U16" s="28" t="s">
        <v>209</v>
      </c>
      <c r="V16" s="28" t="s">
        <v>209</v>
      </c>
      <c r="W16" s="28" t="s">
        <v>207</v>
      </c>
      <c r="X16" s="28" t="s">
        <v>149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 t="s">
        <v>209</v>
      </c>
      <c r="AH16" s="28">
        <v>0</v>
      </c>
      <c r="AI16" s="28" t="s">
        <v>208</v>
      </c>
      <c r="AJ16" s="28">
        <v>0</v>
      </c>
      <c r="AK16" s="28">
        <v>0</v>
      </c>
      <c r="AL16" s="28">
        <v>105576000</v>
      </c>
      <c r="AM16" s="28">
        <v>0</v>
      </c>
      <c r="AN16" s="28" t="s">
        <v>207</v>
      </c>
      <c r="AO16" s="28">
        <v>0</v>
      </c>
      <c r="AP16" s="28" t="s">
        <v>210</v>
      </c>
      <c r="AQ16" s="28">
        <v>0</v>
      </c>
      <c r="AR16" s="28" t="s">
        <v>207</v>
      </c>
      <c r="AS16" s="28">
        <v>0</v>
      </c>
      <c r="AT16" s="28">
        <v>0</v>
      </c>
      <c r="AU16" s="28" t="s">
        <v>209</v>
      </c>
      <c r="AV16" s="28">
        <v>0</v>
      </c>
      <c r="AW16" s="28">
        <v>0</v>
      </c>
      <c r="AX16" s="28">
        <v>0</v>
      </c>
      <c r="AY16" s="28" t="s">
        <v>207</v>
      </c>
      <c r="AZ16" s="28" t="s">
        <v>209</v>
      </c>
      <c r="BA16" s="28">
        <v>0</v>
      </c>
      <c r="BB16" s="28" t="s">
        <v>208</v>
      </c>
      <c r="BC16" s="28" t="s">
        <v>210</v>
      </c>
      <c r="BD16" s="28" t="s">
        <v>207</v>
      </c>
      <c r="BE16" s="28" t="s">
        <v>209</v>
      </c>
      <c r="BF16" s="28">
        <v>0</v>
      </c>
      <c r="BG16" s="28" t="s">
        <v>209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 t="s">
        <v>210</v>
      </c>
      <c r="BN16" s="28">
        <v>0</v>
      </c>
      <c r="BO16" s="28">
        <v>0</v>
      </c>
      <c r="BP16" s="28" t="s">
        <v>209</v>
      </c>
      <c r="BQ16" s="28" t="s">
        <v>209</v>
      </c>
      <c r="BR16" s="28" t="s">
        <v>207</v>
      </c>
      <c r="BS16" s="28">
        <v>0</v>
      </c>
      <c r="BT16" s="28" t="s">
        <v>209</v>
      </c>
      <c r="BU16" s="28" t="s">
        <v>209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 t="s">
        <v>209</v>
      </c>
      <c r="CG16" s="28" t="s">
        <v>209</v>
      </c>
      <c r="CH16" s="28">
        <v>0</v>
      </c>
      <c r="CI16" s="28">
        <v>0</v>
      </c>
      <c r="CJ16" s="28" t="s">
        <v>209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 t="s">
        <v>209</v>
      </c>
      <c r="CR16" s="28" t="s">
        <v>209</v>
      </c>
      <c r="CS16" s="28">
        <v>0</v>
      </c>
      <c r="CT16" s="28" t="s">
        <v>209</v>
      </c>
      <c r="CU16" s="28">
        <v>0</v>
      </c>
      <c r="CV16" s="28">
        <v>0</v>
      </c>
      <c r="CW16" s="28">
        <v>0</v>
      </c>
      <c r="CX16" s="28" t="s">
        <v>209</v>
      </c>
      <c r="CY16" s="28">
        <v>0</v>
      </c>
      <c r="CZ16" s="28" t="s">
        <v>209</v>
      </c>
      <c r="DA16" s="28">
        <v>0</v>
      </c>
      <c r="DB16" s="28" t="s">
        <v>209</v>
      </c>
      <c r="DC16" s="28" t="s">
        <v>210</v>
      </c>
      <c r="DD16" s="28">
        <v>0</v>
      </c>
      <c r="DE16" s="28" t="s">
        <v>209</v>
      </c>
      <c r="DF16" s="28">
        <v>0</v>
      </c>
      <c r="DG16" s="28">
        <v>0</v>
      </c>
      <c r="DH16" s="28">
        <v>0</v>
      </c>
      <c r="DI16" s="28">
        <v>0</v>
      </c>
      <c r="DJ16" s="28">
        <v>0</v>
      </c>
      <c r="DK16" s="28">
        <v>0</v>
      </c>
      <c r="DL16" s="28" t="s">
        <v>209</v>
      </c>
      <c r="DM16" s="28">
        <v>0</v>
      </c>
      <c r="DN16" s="28">
        <v>0</v>
      </c>
      <c r="DO16" s="28">
        <v>18339240</v>
      </c>
      <c r="DP16" s="28">
        <v>0</v>
      </c>
      <c r="DQ16" s="28">
        <v>150000</v>
      </c>
      <c r="DR16" s="28">
        <v>0</v>
      </c>
      <c r="DS16" s="28">
        <v>0</v>
      </c>
      <c r="DT16" s="28">
        <v>8444140</v>
      </c>
      <c r="DU16" s="28">
        <v>0</v>
      </c>
      <c r="DV16" s="28">
        <v>0</v>
      </c>
      <c r="DW16" s="28" t="s">
        <v>210</v>
      </c>
      <c r="DX16" s="28">
        <v>18796400</v>
      </c>
      <c r="DY16" s="28">
        <v>0</v>
      </c>
      <c r="DZ16" s="28">
        <v>6686160</v>
      </c>
      <c r="EA16" s="28">
        <v>0</v>
      </c>
      <c r="EB16" s="28">
        <v>0</v>
      </c>
      <c r="EC16" s="28">
        <v>42998040</v>
      </c>
      <c r="ED16" s="28">
        <v>0</v>
      </c>
      <c r="EE16" s="28">
        <v>11754000</v>
      </c>
      <c r="EF16" s="28">
        <v>900000</v>
      </c>
      <c r="EG16" s="28">
        <v>0</v>
      </c>
      <c r="EH16" s="28" t="s">
        <v>210</v>
      </c>
      <c r="EI16" s="28">
        <v>0</v>
      </c>
      <c r="EJ16" s="28">
        <v>0</v>
      </c>
      <c r="EK16" s="28">
        <v>75600000</v>
      </c>
      <c r="EL16" s="28">
        <v>0</v>
      </c>
      <c r="EM16" s="28">
        <v>0</v>
      </c>
      <c r="EN16" s="28">
        <v>0</v>
      </c>
      <c r="EO16" s="28">
        <v>10658</v>
      </c>
      <c r="EP16" s="28">
        <v>0</v>
      </c>
      <c r="EQ16" s="28">
        <v>78183000</v>
      </c>
      <c r="ER16" s="28">
        <v>0</v>
      </c>
      <c r="ES16" s="28">
        <v>8130400</v>
      </c>
      <c r="ET16" s="28">
        <v>0</v>
      </c>
      <c r="EU16" s="28" t="s">
        <v>210</v>
      </c>
      <c r="EV16" s="28">
        <v>0</v>
      </c>
      <c r="EW16" s="28">
        <v>0</v>
      </c>
      <c r="EX16" s="28">
        <v>0</v>
      </c>
      <c r="EY16" s="28">
        <v>0</v>
      </c>
      <c r="EZ16" s="28">
        <v>81115848</v>
      </c>
      <c r="FA16" s="28">
        <v>0</v>
      </c>
      <c r="FB16" s="28" t="s">
        <v>210</v>
      </c>
      <c r="FC16" s="28">
        <v>22620000</v>
      </c>
      <c r="FD16" s="28">
        <v>0</v>
      </c>
      <c r="FE16" s="28">
        <v>0</v>
      </c>
      <c r="FF16" s="28">
        <v>0</v>
      </c>
      <c r="FG16" s="28">
        <v>0</v>
      </c>
      <c r="FH16" s="28" t="s">
        <v>209</v>
      </c>
      <c r="FI16" s="28">
        <v>0</v>
      </c>
      <c r="FJ16" s="28" t="s">
        <v>209</v>
      </c>
      <c r="FK16" s="28">
        <v>0</v>
      </c>
      <c r="FL16" s="28">
        <v>131851690</v>
      </c>
      <c r="FM16" s="28" t="s">
        <v>210</v>
      </c>
      <c r="FN16" s="28" t="s">
        <v>208</v>
      </c>
      <c r="FO16" s="28">
        <v>0</v>
      </c>
      <c r="FP16" s="28" t="s">
        <v>207</v>
      </c>
      <c r="FQ16" s="28" t="s">
        <v>209</v>
      </c>
      <c r="FR16" s="28" t="s">
        <v>210</v>
      </c>
      <c r="FS16" s="28">
        <v>82800000</v>
      </c>
      <c r="FT16" s="28">
        <v>0</v>
      </c>
      <c r="FU16" s="28">
        <v>0</v>
      </c>
      <c r="FV16" s="28">
        <v>0</v>
      </c>
      <c r="FW16" s="28" t="s">
        <v>209</v>
      </c>
      <c r="FX16" s="28" t="s">
        <v>210</v>
      </c>
      <c r="FY16" s="28" t="s">
        <v>210</v>
      </c>
      <c r="FZ16" s="28" t="s">
        <v>209</v>
      </c>
      <c r="GA16" s="28" t="s">
        <v>207</v>
      </c>
      <c r="GB16" s="28" t="s">
        <v>210</v>
      </c>
      <c r="GC16" s="28" t="s">
        <v>210</v>
      </c>
      <c r="GD16" s="28">
        <v>0</v>
      </c>
      <c r="GE16" s="28" t="s">
        <v>209</v>
      </c>
      <c r="GF16" s="28" t="s">
        <v>207</v>
      </c>
      <c r="GG16" s="28">
        <v>0</v>
      </c>
      <c r="GH16" s="28">
        <v>0</v>
      </c>
      <c r="GI16" s="28" t="s">
        <v>207</v>
      </c>
      <c r="GJ16" s="28">
        <v>0</v>
      </c>
      <c r="GK16" s="28" t="s">
        <v>209</v>
      </c>
      <c r="GL16" s="28">
        <v>0</v>
      </c>
      <c r="GM16" s="28" t="s">
        <v>209</v>
      </c>
      <c r="GN16" s="28">
        <v>0</v>
      </c>
      <c r="GO16" s="28" t="s">
        <v>210</v>
      </c>
      <c r="GP16" s="28" t="s">
        <v>209</v>
      </c>
      <c r="GQ16" s="28">
        <v>0</v>
      </c>
      <c r="GR16" s="28">
        <v>0</v>
      </c>
      <c r="GS16" s="28" t="s">
        <v>210</v>
      </c>
      <c r="GT16" s="28">
        <v>0</v>
      </c>
      <c r="GU16" s="28" t="s">
        <v>208</v>
      </c>
      <c r="GV16" s="28">
        <v>0</v>
      </c>
      <c r="GW16" s="28">
        <v>0</v>
      </c>
      <c r="GX16" s="28">
        <v>0</v>
      </c>
      <c r="GY16" s="28">
        <v>0</v>
      </c>
      <c r="GZ16" s="28" t="s">
        <v>210</v>
      </c>
      <c r="HA16" s="28">
        <v>0</v>
      </c>
      <c r="HB16" s="28" t="s">
        <v>209</v>
      </c>
      <c r="HC16" s="28">
        <v>0</v>
      </c>
      <c r="HD16" s="28" t="s">
        <v>208</v>
      </c>
      <c r="HE16" s="28">
        <v>0</v>
      </c>
      <c r="HF16" s="28" t="s">
        <v>209</v>
      </c>
      <c r="HG16" s="28">
        <v>0</v>
      </c>
      <c r="HH16" s="28">
        <v>0</v>
      </c>
      <c r="HI16" s="28" t="s">
        <v>209</v>
      </c>
      <c r="HJ16" s="28" t="s">
        <v>210</v>
      </c>
      <c r="HK16" s="28" t="s">
        <v>209</v>
      </c>
      <c r="HL16" s="28">
        <v>0</v>
      </c>
      <c r="HM16" s="28">
        <v>0</v>
      </c>
      <c r="HN16" s="28">
        <v>0</v>
      </c>
      <c r="HO16" s="28">
        <v>0</v>
      </c>
      <c r="HP16" s="28">
        <v>0</v>
      </c>
      <c r="HQ16" s="28">
        <v>0</v>
      </c>
      <c r="HR16" s="28">
        <v>0</v>
      </c>
      <c r="HS16" s="28">
        <v>178145000</v>
      </c>
      <c r="HT16" s="28">
        <v>0</v>
      </c>
      <c r="HU16" s="28">
        <v>0</v>
      </c>
      <c r="HV16" s="28" t="s">
        <v>208</v>
      </c>
      <c r="HW16" s="28">
        <v>0</v>
      </c>
      <c r="HX16" s="28" t="s">
        <v>209</v>
      </c>
      <c r="HY16" s="28">
        <v>0</v>
      </c>
      <c r="HZ16" s="28" t="s">
        <v>209</v>
      </c>
      <c r="IA16" s="28">
        <v>0</v>
      </c>
      <c r="IB16" s="28">
        <v>0</v>
      </c>
      <c r="IC16" s="28">
        <v>0</v>
      </c>
      <c r="ID16" s="28">
        <v>0</v>
      </c>
      <c r="IE16" s="28">
        <v>0</v>
      </c>
      <c r="IF16" s="28" t="s">
        <v>209</v>
      </c>
      <c r="IG16" s="28">
        <v>0</v>
      </c>
      <c r="IH16" s="28">
        <v>0</v>
      </c>
      <c r="II16" s="28">
        <v>0</v>
      </c>
      <c r="IJ16" s="28">
        <v>0</v>
      </c>
      <c r="IK16" s="28">
        <v>0</v>
      </c>
      <c r="IL16" s="28">
        <v>0</v>
      </c>
      <c r="IM16" s="28">
        <v>0</v>
      </c>
      <c r="IN16" s="28">
        <v>0</v>
      </c>
      <c r="IO16" s="28">
        <v>0</v>
      </c>
      <c r="IP16" s="28" t="s">
        <v>210</v>
      </c>
      <c r="IQ16" s="28">
        <v>960000</v>
      </c>
      <c r="IR16" s="28">
        <v>0</v>
      </c>
      <c r="IS16" s="28">
        <v>0</v>
      </c>
      <c r="IT16" s="28">
        <v>0</v>
      </c>
      <c r="IU16" s="28">
        <v>0</v>
      </c>
      <c r="IV16" s="28">
        <v>0</v>
      </c>
      <c r="IW16" s="28">
        <v>0</v>
      </c>
      <c r="IX16" s="28" t="s">
        <v>210</v>
      </c>
      <c r="IY16" s="28">
        <v>0</v>
      </c>
      <c r="IZ16" s="28">
        <v>0</v>
      </c>
      <c r="JA16" s="28">
        <v>0</v>
      </c>
      <c r="JB16" s="28">
        <v>0</v>
      </c>
      <c r="JC16" s="28">
        <v>0</v>
      </c>
      <c r="JD16" s="28">
        <v>0</v>
      </c>
      <c r="JE16" s="28">
        <v>0</v>
      </c>
      <c r="JF16" s="28">
        <v>0</v>
      </c>
      <c r="JG16" s="28" t="s">
        <v>210</v>
      </c>
      <c r="JH16" s="28">
        <v>0</v>
      </c>
      <c r="JI16" s="28">
        <v>0</v>
      </c>
      <c r="JJ16" s="34">
        <v>0</v>
      </c>
      <c r="JK16" s="34">
        <v>0</v>
      </c>
      <c r="JL16" s="34">
        <v>0</v>
      </c>
      <c r="JM16" s="34">
        <v>0</v>
      </c>
      <c r="JN16" s="34">
        <v>0</v>
      </c>
      <c r="JO16" s="34">
        <v>0</v>
      </c>
      <c r="JP16" s="34">
        <v>0</v>
      </c>
      <c r="JQ16" s="34">
        <v>0</v>
      </c>
      <c r="JR16" s="34" t="s">
        <v>207</v>
      </c>
      <c r="JS16" s="34">
        <v>0</v>
      </c>
      <c r="JT16" s="34">
        <v>0</v>
      </c>
      <c r="JU16" s="34">
        <v>0</v>
      </c>
      <c r="JV16" s="34">
        <v>0</v>
      </c>
      <c r="JW16" s="34">
        <v>0</v>
      </c>
      <c r="JX16" s="34">
        <v>0</v>
      </c>
      <c r="JY16" s="34">
        <v>0</v>
      </c>
      <c r="JZ16" s="34">
        <v>0</v>
      </c>
      <c r="KA16" s="34">
        <v>0</v>
      </c>
      <c r="KB16" s="34">
        <v>0</v>
      </c>
      <c r="KC16" s="34">
        <v>0</v>
      </c>
      <c r="KD16" s="34">
        <v>0</v>
      </c>
      <c r="KE16" s="34">
        <v>0</v>
      </c>
      <c r="KF16" s="34">
        <v>0</v>
      </c>
      <c r="KG16" s="34" t="s">
        <v>210</v>
      </c>
      <c r="KH16" s="34">
        <v>0</v>
      </c>
      <c r="KI16" s="34">
        <v>0</v>
      </c>
      <c r="KJ16" s="34">
        <v>0</v>
      </c>
      <c r="KK16" s="34">
        <v>0</v>
      </c>
      <c r="KL16" s="34">
        <v>0</v>
      </c>
      <c r="KM16" s="34">
        <v>0</v>
      </c>
      <c r="KN16" s="34">
        <v>0</v>
      </c>
      <c r="KO16" s="34" t="s">
        <v>210</v>
      </c>
      <c r="KP16" s="34">
        <v>0</v>
      </c>
      <c r="KQ16" s="34">
        <v>30600000</v>
      </c>
      <c r="KR16" s="34" t="s">
        <v>210</v>
      </c>
      <c r="KS16" s="34">
        <v>0</v>
      </c>
      <c r="KT16" s="34">
        <v>67041190</v>
      </c>
      <c r="KU16" s="34">
        <v>2987345</v>
      </c>
      <c r="KV16" s="34">
        <v>0</v>
      </c>
      <c r="KW16" s="34">
        <v>0</v>
      </c>
      <c r="KX16" s="34">
        <v>49485970</v>
      </c>
      <c r="KY16" s="34">
        <v>0</v>
      </c>
      <c r="KZ16" s="34">
        <v>0</v>
      </c>
      <c r="LA16" s="34">
        <v>0</v>
      </c>
      <c r="LB16" s="34">
        <v>0</v>
      </c>
      <c r="LC16" s="34">
        <v>1426850</v>
      </c>
    </row>
    <row r="17" spans="1:315" ht="17.25" customHeight="1">
      <c r="A17" s="103"/>
      <c r="B17" s="24" t="s">
        <v>224</v>
      </c>
      <c r="C17" s="19" t="s">
        <v>41</v>
      </c>
      <c r="D17" s="28">
        <v>0</v>
      </c>
      <c r="E17" s="28">
        <v>0</v>
      </c>
      <c r="F17" s="28">
        <v>0</v>
      </c>
      <c r="G17" s="28">
        <v>0</v>
      </c>
      <c r="H17" s="28" t="s">
        <v>148</v>
      </c>
      <c r="I17" s="28" t="s">
        <v>148</v>
      </c>
      <c r="J17" s="28">
        <v>0</v>
      </c>
      <c r="K17" s="28" t="s">
        <v>207</v>
      </c>
      <c r="L17" s="28">
        <v>0</v>
      </c>
      <c r="M17" s="28" t="s">
        <v>209</v>
      </c>
      <c r="N17" s="28" t="s">
        <v>209</v>
      </c>
      <c r="O17" s="28">
        <v>0</v>
      </c>
      <c r="P17" s="28">
        <v>0</v>
      </c>
      <c r="Q17" s="28">
        <v>0</v>
      </c>
      <c r="R17" s="28">
        <v>0</v>
      </c>
      <c r="S17" s="28" t="s">
        <v>208</v>
      </c>
      <c r="T17" s="28">
        <v>0</v>
      </c>
      <c r="U17" s="28" t="s">
        <v>209</v>
      </c>
      <c r="V17" s="28" t="s">
        <v>209</v>
      </c>
      <c r="W17" s="28" t="s">
        <v>207</v>
      </c>
      <c r="X17" s="28" t="s">
        <v>149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1873684284</v>
      </c>
      <c r="AF17" s="28">
        <v>23929139</v>
      </c>
      <c r="AG17" s="28" t="s">
        <v>209</v>
      </c>
      <c r="AH17" s="28">
        <v>0</v>
      </c>
      <c r="AI17" s="28" t="s">
        <v>208</v>
      </c>
      <c r="AJ17" s="28">
        <v>0</v>
      </c>
      <c r="AK17" s="28">
        <v>0</v>
      </c>
      <c r="AL17" s="28">
        <v>0</v>
      </c>
      <c r="AM17" s="28">
        <v>0</v>
      </c>
      <c r="AN17" s="28" t="s">
        <v>207</v>
      </c>
      <c r="AO17" s="28">
        <v>0</v>
      </c>
      <c r="AP17" s="28" t="s">
        <v>210</v>
      </c>
      <c r="AQ17" s="28">
        <v>0</v>
      </c>
      <c r="AR17" s="28" t="s">
        <v>207</v>
      </c>
      <c r="AS17" s="28">
        <v>267269028</v>
      </c>
      <c r="AT17" s="28">
        <v>0</v>
      </c>
      <c r="AU17" s="28" t="s">
        <v>209</v>
      </c>
      <c r="AV17" s="28">
        <v>0</v>
      </c>
      <c r="AW17" s="28">
        <v>0</v>
      </c>
      <c r="AX17" s="28">
        <v>0</v>
      </c>
      <c r="AY17" s="28" t="s">
        <v>207</v>
      </c>
      <c r="AZ17" s="28" t="s">
        <v>209</v>
      </c>
      <c r="BA17" s="28">
        <v>0</v>
      </c>
      <c r="BB17" s="28" t="s">
        <v>208</v>
      </c>
      <c r="BC17" s="28" t="s">
        <v>210</v>
      </c>
      <c r="BD17" s="28" t="s">
        <v>207</v>
      </c>
      <c r="BE17" s="28" t="s">
        <v>209</v>
      </c>
      <c r="BF17" s="28">
        <v>67429905</v>
      </c>
      <c r="BG17" s="28" t="s">
        <v>209</v>
      </c>
      <c r="BH17" s="28">
        <v>0</v>
      </c>
      <c r="BI17" s="28">
        <v>0</v>
      </c>
      <c r="BJ17" s="28">
        <v>0</v>
      </c>
      <c r="BK17" s="28">
        <v>0</v>
      </c>
      <c r="BL17" s="28">
        <v>529849</v>
      </c>
      <c r="BM17" s="28" t="s">
        <v>210</v>
      </c>
      <c r="BN17" s="28">
        <v>0</v>
      </c>
      <c r="BO17" s="28">
        <v>0</v>
      </c>
      <c r="BP17" s="28" t="s">
        <v>209</v>
      </c>
      <c r="BQ17" s="28" t="s">
        <v>209</v>
      </c>
      <c r="BR17" s="28" t="s">
        <v>207</v>
      </c>
      <c r="BS17" s="28">
        <v>0</v>
      </c>
      <c r="BT17" s="28" t="s">
        <v>209</v>
      </c>
      <c r="BU17" s="28" t="s">
        <v>209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30589685</v>
      </c>
      <c r="CD17" s="28">
        <v>0</v>
      </c>
      <c r="CE17" s="28">
        <v>-748941461</v>
      </c>
      <c r="CF17" s="28" t="s">
        <v>209</v>
      </c>
      <c r="CG17" s="28" t="s">
        <v>209</v>
      </c>
      <c r="CH17" s="28">
        <v>0</v>
      </c>
      <c r="CI17" s="28">
        <v>2655652</v>
      </c>
      <c r="CJ17" s="28" t="s">
        <v>209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 t="s">
        <v>209</v>
      </c>
      <c r="CR17" s="28" t="s">
        <v>209</v>
      </c>
      <c r="CS17" s="28">
        <v>0</v>
      </c>
      <c r="CT17" s="28" t="s">
        <v>209</v>
      </c>
      <c r="CU17" s="28">
        <v>0</v>
      </c>
      <c r="CV17" s="28">
        <v>0</v>
      </c>
      <c r="CW17" s="28">
        <v>0</v>
      </c>
      <c r="CX17" s="28" t="s">
        <v>209</v>
      </c>
      <c r="CY17" s="28">
        <v>0</v>
      </c>
      <c r="CZ17" s="28" t="s">
        <v>209</v>
      </c>
      <c r="DA17" s="28">
        <v>22023578</v>
      </c>
      <c r="DB17" s="28" t="s">
        <v>209</v>
      </c>
      <c r="DC17" s="28" t="s">
        <v>210</v>
      </c>
      <c r="DD17" s="28">
        <v>0</v>
      </c>
      <c r="DE17" s="28" t="s">
        <v>209</v>
      </c>
      <c r="DF17" s="28">
        <v>0</v>
      </c>
      <c r="DG17" s="28">
        <v>0</v>
      </c>
      <c r="DH17" s="28">
        <v>0</v>
      </c>
      <c r="DI17" s="28">
        <v>0</v>
      </c>
      <c r="DJ17" s="28">
        <v>-64502454</v>
      </c>
      <c r="DK17" s="28">
        <v>0</v>
      </c>
      <c r="DL17" s="28" t="s">
        <v>209</v>
      </c>
      <c r="DM17" s="28">
        <v>0</v>
      </c>
      <c r="DN17" s="28">
        <v>0</v>
      </c>
      <c r="DO17" s="28">
        <v>0</v>
      </c>
      <c r="DP17" s="28">
        <v>0</v>
      </c>
      <c r="DQ17" s="28">
        <v>0</v>
      </c>
      <c r="DR17" s="28">
        <v>0</v>
      </c>
      <c r="DS17" s="28">
        <v>0</v>
      </c>
      <c r="DT17" s="28">
        <v>0</v>
      </c>
      <c r="DU17" s="28">
        <v>0</v>
      </c>
      <c r="DV17" s="28">
        <v>0</v>
      </c>
      <c r="DW17" s="28" t="s">
        <v>210</v>
      </c>
      <c r="DX17" s="28">
        <v>-18796400</v>
      </c>
      <c r="DY17" s="28">
        <v>0</v>
      </c>
      <c r="DZ17" s="28">
        <v>0</v>
      </c>
      <c r="EA17" s="28">
        <v>0</v>
      </c>
      <c r="EB17" s="28">
        <v>0</v>
      </c>
      <c r="EC17" s="28">
        <v>0</v>
      </c>
      <c r="ED17" s="28">
        <v>0</v>
      </c>
      <c r="EE17" s="28">
        <v>0</v>
      </c>
      <c r="EF17" s="28">
        <v>0</v>
      </c>
      <c r="EG17" s="28">
        <v>0</v>
      </c>
      <c r="EH17" s="28" t="s">
        <v>210</v>
      </c>
      <c r="EI17" s="28">
        <v>0</v>
      </c>
      <c r="EJ17" s="28">
        <v>0</v>
      </c>
      <c r="EK17" s="28">
        <v>0</v>
      </c>
      <c r="EL17" s="28">
        <v>1167422</v>
      </c>
      <c r="EM17" s="28">
        <v>0</v>
      </c>
      <c r="EN17" s="28">
        <v>53422044</v>
      </c>
      <c r="EO17" s="28">
        <v>0</v>
      </c>
      <c r="EP17" s="28">
        <v>0</v>
      </c>
      <c r="EQ17" s="28">
        <v>0</v>
      </c>
      <c r="ER17" s="28">
        <v>0</v>
      </c>
      <c r="ES17" s="28">
        <v>0</v>
      </c>
      <c r="ET17" s="28">
        <v>0</v>
      </c>
      <c r="EU17" s="28" t="s">
        <v>210</v>
      </c>
      <c r="EV17" s="28">
        <v>0</v>
      </c>
      <c r="EW17" s="28">
        <v>0</v>
      </c>
      <c r="EX17" s="28">
        <v>0</v>
      </c>
      <c r="EY17" s="28">
        <v>0</v>
      </c>
      <c r="EZ17" s="28">
        <v>0</v>
      </c>
      <c r="FA17" s="28">
        <v>0</v>
      </c>
      <c r="FB17" s="28" t="s">
        <v>210</v>
      </c>
      <c r="FC17" s="28">
        <v>0</v>
      </c>
      <c r="FD17" s="28">
        <v>1657853176</v>
      </c>
      <c r="FE17" s="28">
        <v>13041565</v>
      </c>
      <c r="FF17" s="28">
        <v>0</v>
      </c>
      <c r="FG17" s="28">
        <v>0</v>
      </c>
      <c r="FH17" s="28" t="s">
        <v>209</v>
      </c>
      <c r="FI17" s="28">
        <v>0</v>
      </c>
      <c r="FJ17" s="28" t="s">
        <v>209</v>
      </c>
      <c r="FK17" s="28">
        <v>0</v>
      </c>
      <c r="FL17" s="28">
        <v>0</v>
      </c>
      <c r="FM17" s="28" t="s">
        <v>210</v>
      </c>
      <c r="FN17" s="28" t="s">
        <v>208</v>
      </c>
      <c r="FO17" s="28">
        <v>73218396</v>
      </c>
      <c r="FP17" s="28" t="s">
        <v>207</v>
      </c>
      <c r="FQ17" s="28" t="s">
        <v>209</v>
      </c>
      <c r="FR17" s="28" t="s">
        <v>210</v>
      </c>
      <c r="FS17" s="28">
        <v>0</v>
      </c>
      <c r="FT17" s="28">
        <v>0</v>
      </c>
      <c r="FU17" s="28">
        <v>12465187</v>
      </c>
      <c r="FV17" s="28">
        <v>0</v>
      </c>
      <c r="FW17" s="28" t="s">
        <v>209</v>
      </c>
      <c r="FX17" s="28" t="s">
        <v>210</v>
      </c>
      <c r="FY17" s="28" t="s">
        <v>210</v>
      </c>
      <c r="FZ17" s="28" t="s">
        <v>209</v>
      </c>
      <c r="GA17" s="28" t="s">
        <v>207</v>
      </c>
      <c r="GB17" s="28" t="s">
        <v>210</v>
      </c>
      <c r="GC17" s="28" t="s">
        <v>210</v>
      </c>
      <c r="GD17" s="28">
        <v>0</v>
      </c>
      <c r="GE17" s="28" t="s">
        <v>209</v>
      </c>
      <c r="GF17" s="28" t="s">
        <v>207</v>
      </c>
      <c r="GG17" s="28">
        <v>109638776</v>
      </c>
      <c r="GH17" s="28">
        <v>10183133</v>
      </c>
      <c r="GI17" s="28" t="s">
        <v>207</v>
      </c>
      <c r="GJ17" s="28">
        <v>0</v>
      </c>
      <c r="GK17" s="28" t="s">
        <v>209</v>
      </c>
      <c r="GL17" s="28">
        <v>38420656</v>
      </c>
      <c r="GM17" s="28" t="s">
        <v>209</v>
      </c>
      <c r="GN17" s="28">
        <v>0</v>
      </c>
      <c r="GO17" s="28" t="s">
        <v>210</v>
      </c>
      <c r="GP17" s="28" t="s">
        <v>209</v>
      </c>
      <c r="GQ17" s="28">
        <v>3005386069</v>
      </c>
      <c r="GR17" s="28">
        <v>0</v>
      </c>
      <c r="GS17" s="28" t="s">
        <v>210</v>
      </c>
      <c r="GT17" s="28">
        <v>0</v>
      </c>
      <c r="GU17" s="28" t="s">
        <v>208</v>
      </c>
      <c r="GV17" s="28">
        <v>0</v>
      </c>
      <c r="GW17" s="28">
        <v>0</v>
      </c>
      <c r="GX17" s="28">
        <v>474174705</v>
      </c>
      <c r="GY17" s="28">
        <v>0</v>
      </c>
      <c r="GZ17" s="28" t="s">
        <v>210</v>
      </c>
      <c r="HA17" s="28">
        <v>0</v>
      </c>
      <c r="HB17" s="28" t="s">
        <v>209</v>
      </c>
      <c r="HC17" s="28">
        <v>0</v>
      </c>
      <c r="HD17" s="28" t="s">
        <v>208</v>
      </c>
      <c r="HE17" s="28">
        <v>0</v>
      </c>
      <c r="HF17" s="28" t="s">
        <v>209</v>
      </c>
      <c r="HG17" s="28">
        <v>0</v>
      </c>
      <c r="HH17" s="28">
        <v>0</v>
      </c>
      <c r="HI17" s="28" t="s">
        <v>209</v>
      </c>
      <c r="HJ17" s="28" t="s">
        <v>210</v>
      </c>
      <c r="HK17" s="28" t="s">
        <v>209</v>
      </c>
      <c r="HL17" s="28">
        <v>4974348</v>
      </c>
      <c r="HM17" s="28">
        <v>0</v>
      </c>
      <c r="HN17" s="28">
        <v>0</v>
      </c>
      <c r="HO17" s="28">
        <v>0</v>
      </c>
      <c r="HP17" s="28">
        <v>0</v>
      </c>
      <c r="HQ17" s="28">
        <v>298408781</v>
      </c>
      <c r="HR17" s="28">
        <v>0</v>
      </c>
      <c r="HS17" s="28">
        <v>0</v>
      </c>
      <c r="HT17" s="28">
        <v>2898298</v>
      </c>
      <c r="HU17" s="28">
        <v>0</v>
      </c>
      <c r="HV17" s="28" t="s">
        <v>208</v>
      </c>
      <c r="HW17" s="28">
        <v>0</v>
      </c>
      <c r="HX17" s="28" t="s">
        <v>209</v>
      </c>
      <c r="HY17" s="28">
        <v>0</v>
      </c>
      <c r="HZ17" s="28" t="s">
        <v>209</v>
      </c>
      <c r="IA17" s="28">
        <v>84342055</v>
      </c>
      <c r="IB17" s="28">
        <v>0</v>
      </c>
      <c r="IC17" s="28">
        <v>0</v>
      </c>
      <c r="ID17" s="28">
        <v>0</v>
      </c>
      <c r="IE17" s="28">
        <v>0</v>
      </c>
      <c r="IF17" s="28" t="s">
        <v>209</v>
      </c>
      <c r="IG17" s="28">
        <v>0</v>
      </c>
      <c r="IH17" s="28">
        <v>0</v>
      </c>
      <c r="II17" s="28">
        <v>745715898</v>
      </c>
      <c r="IJ17" s="28">
        <v>0</v>
      </c>
      <c r="IK17" s="28">
        <v>0</v>
      </c>
      <c r="IL17" s="28">
        <v>0</v>
      </c>
      <c r="IM17" s="28">
        <v>0</v>
      </c>
      <c r="IN17" s="28">
        <v>0</v>
      </c>
      <c r="IO17" s="28">
        <v>403079282</v>
      </c>
      <c r="IP17" s="28" t="s">
        <v>210</v>
      </c>
      <c r="IQ17" s="28">
        <v>0</v>
      </c>
      <c r="IR17" s="28">
        <v>0</v>
      </c>
      <c r="IS17" s="28">
        <v>0</v>
      </c>
      <c r="IT17" s="28">
        <v>651861965</v>
      </c>
      <c r="IU17" s="28">
        <v>0</v>
      </c>
      <c r="IV17" s="28">
        <v>0</v>
      </c>
      <c r="IW17" s="28">
        <v>0</v>
      </c>
      <c r="IX17" s="28" t="s">
        <v>210</v>
      </c>
      <c r="IY17" s="28">
        <v>0</v>
      </c>
      <c r="IZ17" s="28">
        <v>199080577</v>
      </c>
      <c r="JA17" s="28">
        <v>0</v>
      </c>
      <c r="JB17" s="28">
        <v>123567609</v>
      </c>
      <c r="JC17" s="28">
        <v>157907181</v>
      </c>
      <c r="JD17" s="28">
        <v>0</v>
      </c>
      <c r="JE17" s="28">
        <v>1506918</v>
      </c>
      <c r="JF17" s="28">
        <v>0</v>
      </c>
      <c r="JG17" s="28" t="s">
        <v>210</v>
      </c>
      <c r="JH17" s="28">
        <v>0</v>
      </c>
      <c r="JI17" s="28">
        <v>0</v>
      </c>
      <c r="JJ17" s="34">
        <v>0</v>
      </c>
      <c r="JK17" s="34">
        <v>0</v>
      </c>
      <c r="JL17" s="34">
        <v>0</v>
      </c>
      <c r="JM17" s="34">
        <v>0</v>
      </c>
      <c r="JN17" s="34">
        <v>0</v>
      </c>
      <c r="JO17" s="34">
        <v>0</v>
      </c>
      <c r="JP17" s="34">
        <v>0</v>
      </c>
      <c r="JQ17" s="34">
        <v>0</v>
      </c>
      <c r="JR17" s="34" t="s">
        <v>207</v>
      </c>
      <c r="JS17" s="34">
        <v>0</v>
      </c>
      <c r="JT17" s="34">
        <v>0</v>
      </c>
      <c r="JU17" s="34">
        <v>0</v>
      </c>
      <c r="JV17" s="34">
        <v>0</v>
      </c>
      <c r="JW17" s="34">
        <v>0</v>
      </c>
      <c r="JX17" s="34">
        <v>0</v>
      </c>
      <c r="JY17" s="34">
        <v>0</v>
      </c>
      <c r="JZ17" s="34">
        <v>0</v>
      </c>
      <c r="KA17" s="34">
        <v>0</v>
      </c>
      <c r="KB17" s="34">
        <v>0</v>
      </c>
      <c r="KC17" s="34">
        <v>0</v>
      </c>
      <c r="KD17" s="34">
        <v>0</v>
      </c>
      <c r="KE17" s="34">
        <v>0</v>
      </c>
      <c r="KF17" s="34">
        <v>0</v>
      </c>
      <c r="KG17" s="34" t="s">
        <v>210</v>
      </c>
      <c r="KH17" s="34">
        <v>14123441</v>
      </c>
      <c r="KI17" s="34">
        <v>0</v>
      </c>
      <c r="KJ17" s="34">
        <v>0</v>
      </c>
      <c r="KK17" s="34">
        <v>0</v>
      </c>
      <c r="KL17" s="34">
        <v>78571673</v>
      </c>
      <c r="KM17" s="34">
        <v>399539</v>
      </c>
      <c r="KN17" s="34">
        <v>0</v>
      </c>
      <c r="KO17" s="34" t="s">
        <v>210</v>
      </c>
      <c r="KP17" s="34">
        <v>28044414</v>
      </c>
      <c r="KQ17" s="34">
        <v>0</v>
      </c>
      <c r="KR17" s="34" t="s">
        <v>210</v>
      </c>
      <c r="KS17" s="34">
        <v>424371668</v>
      </c>
      <c r="KT17" s="34">
        <v>0</v>
      </c>
      <c r="KU17" s="34">
        <v>0</v>
      </c>
      <c r="KV17" s="34">
        <v>130231668</v>
      </c>
      <c r="KW17" s="34">
        <v>1249617</v>
      </c>
      <c r="KX17" s="34">
        <v>0</v>
      </c>
      <c r="KY17" s="34">
        <v>4204</v>
      </c>
      <c r="KZ17" s="34">
        <v>0</v>
      </c>
      <c r="LA17" s="34">
        <v>23317090</v>
      </c>
      <c r="LB17" s="34">
        <v>0</v>
      </c>
      <c r="LC17" s="34">
        <v>0</v>
      </c>
    </row>
    <row r="18" spans="1:315" ht="17.25" customHeight="1">
      <c r="A18" s="104"/>
      <c r="B18" s="24" t="s">
        <v>225</v>
      </c>
      <c r="C18" s="37" t="s">
        <v>231</v>
      </c>
      <c r="D18" s="38">
        <f>IF(D17&lt;0, "0", D17)</f>
        <v>0</v>
      </c>
      <c r="E18" s="38">
        <f t="shared" ref="E18:BO18" si="23">IF(E17&lt;0, "0", E17)</f>
        <v>0</v>
      </c>
      <c r="F18" s="38">
        <f t="shared" si="23"/>
        <v>0</v>
      </c>
      <c r="G18" s="38">
        <f t="shared" si="23"/>
        <v>0</v>
      </c>
      <c r="H18" s="28" t="s">
        <v>148</v>
      </c>
      <c r="I18" s="28" t="s">
        <v>148</v>
      </c>
      <c r="J18" s="38">
        <f t="shared" si="23"/>
        <v>0</v>
      </c>
      <c r="K18" s="28" t="s">
        <v>207</v>
      </c>
      <c r="L18" s="38">
        <f t="shared" si="23"/>
        <v>0</v>
      </c>
      <c r="M18" s="28" t="s">
        <v>209</v>
      </c>
      <c r="N18" s="28" t="s">
        <v>209</v>
      </c>
      <c r="O18" s="38">
        <f t="shared" si="23"/>
        <v>0</v>
      </c>
      <c r="P18" s="38">
        <f t="shared" si="23"/>
        <v>0</v>
      </c>
      <c r="Q18" s="38">
        <f t="shared" si="23"/>
        <v>0</v>
      </c>
      <c r="R18" s="38">
        <f t="shared" si="23"/>
        <v>0</v>
      </c>
      <c r="S18" s="28" t="s">
        <v>208</v>
      </c>
      <c r="T18" s="38">
        <f t="shared" si="23"/>
        <v>0</v>
      </c>
      <c r="U18" s="28" t="s">
        <v>209</v>
      </c>
      <c r="V18" s="28" t="s">
        <v>209</v>
      </c>
      <c r="W18" s="28" t="s">
        <v>207</v>
      </c>
      <c r="X18" s="28" t="s">
        <v>149</v>
      </c>
      <c r="Y18" s="38">
        <f t="shared" si="23"/>
        <v>0</v>
      </c>
      <c r="Z18" s="38">
        <f t="shared" si="23"/>
        <v>0</v>
      </c>
      <c r="AA18" s="38">
        <f t="shared" si="23"/>
        <v>0</v>
      </c>
      <c r="AB18" s="38">
        <f t="shared" si="23"/>
        <v>0</v>
      </c>
      <c r="AC18" s="38">
        <f t="shared" si="23"/>
        <v>0</v>
      </c>
      <c r="AD18" s="38">
        <f t="shared" si="23"/>
        <v>0</v>
      </c>
      <c r="AE18" s="38">
        <f t="shared" si="23"/>
        <v>1873684284</v>
      </c>
      <c r="AF18" s="38">
        <f t="shared" si="23"/>
        <v>23929139</v>
      </c>
      <c r="AG18" s="28" t="s">
        <v>209</v>
      </c>
      <c r="AH18" s="38">
        <f>IF(AH17&lt;0, "0", AH17)</f>
        <v>0</v>
      </c>
      <c r="AI18" s="28" t="s">
        <v>208</v>
      </c>
      <c r="AJ18" s="38">
        <f t="shared" si="23"/>
        <v>0</v>
      </c>
      <c r="AK18" s="38">
        <f t="shared" si="23"/>
        <v>0</v>
      </c>
      <c r="AL18" s="38">
        <f t="shared" si="23"/>
        <v>0</v>
      </c>
      <c r="AM18" s="38">
        <f t="shared" si="23"/>
        <v>0</v>
      </c>
      <c r="AN18" s="28" t="s">
        <v>207</v>
      </c>
      <c r="AO18" s="38">
        <f t="shared" si="23"/>
        <v>0</v>
      </c>
      <c r="AP18" s="28" t="s">
        <v>210</v>
      </c>
      <c r="AQ18" s="38">
        <f t="shared" si="23"/>
        <v>0</v>
      </c>
      <c r="AR18" s="28" t="s">
        <v>207</v>
      </c>
      <c r="AS18" s="38">
        <f t="shared" si="23"/>
        <v>267269028</v>
      </c>
      <c r="AT18" s="38">
        <f t="shared" si="23"/>
        <v>0</v>
      </c>
      <c r="AU18" s="28" t="s">
        <v>209</v>
      </c>
      <c r="AV18" s="38">
        <f t="shared" si="23"/>
        <v>0</v>
      </c>
      <c r="AW18" s="38">
        <f t="shared" si="23"/>
        <v>0</v>
      </c>
      <c r="AX18" s="38">
        <f t="shared" si="23"/>
        <v>0</v>
      </c>
      <c r="AY18" s="28" t="s">
        <v>207</v>
      </c>
      <c r="AZ18" s="28" t="s">
        <v>209</v>
      </c>
      <c r="BA18" s="38">
        <f t="shared" si="23"/>
        <v>0</v>
      </c>
      <c r="BB18" s="28" t="s">
        <v>208</v>
      </c>
      <c r="BC18" s="28" t="s">
        <v>210</v>
      </c>
      <c r="BD18" s="28" t="s">
        <v>207</v>
      </c>
      <c r="BE18" s="28" t="s">
        <v>209</v>
      </c>
      <c r="BF18" s="38">
        <f t="shared" si="23"/>
        <v>67429905</v>
      </c>
      <c r="BG18" s="28" t="s">
        <v>209</v>
      </c>
      <c r="BH18" s="38">
        <f t="shared" si="23"/>
        <v>0</v>
      </c>
      <c r="BI18" s="38">
        <f t="shared" si="23"/>
        <v>0</v>
      </c>
      <c r="BJ18" s="38">
        <f t="shared" si="23"/>
        <v>0</v>
      </c>
      <c r="BK18" s="38">
        <f t="shared" si="23"/>
        <v>0</v>
      </c>
      <c r="BL18" s="38">
        <f t="shared" si="23"/>
        <v>529849</v>
      </c>
      <c r="BM18" s="28" t="s">
        <v>210</v>
      </c>
      <c r="BN18" s="38">
        <f t="shared" si="23"/>
        <v>0</v>
      </c>
      <c r="BO18" s="38">
        <f t="shared" si="23"/>
        <v>0</v>
      </c>
      <c r="BP18" s="28" t="s">
        <v>209</v>
      </c>
      <c r="BQ18" s="28" t="s">
        <v>209</v>
      </c>
      <c r="BR18" s="28" t="s">
        <v>207</v>
      </c>
      <c r="BS18" s="38">
        <f t="shared" ref="BS18:EB18" si="24">IF(BS17&lt;0, "0", BS17)</f>
        <v>0</v>
      </c>
      <c r="BT18" s="28" t="s">
        <v>209</v>
      </c>
      <c r="BU18" s="28" t="s">
        <v>209</v>
      </c>
      <c r="BV18" s="38">
        <f t="shared" si="24"/>
        <v>0</v>
      </c>
      <c r="BW18" s="38">
        <f t="shared" si="24"/>
        <v>0</v>
      </c>
      <c r="BX18" s="38">
        <f t="shared" si="24"/>
        <v>0</v>
      </c>
      <c r="BY18" s="38">
        <f t="shared" si="24"/>
        <v>0</v>
      </c>
      <c r="BZ18" s="38">
        <f t="shared" si="24"/>
        <v>0</v>
      </c>
      <c r="CA18" s="38">
        <f t="shared" si="24"/>
        <v>0</v>
      </c>
      <c r="CB18" s="38">
        <f t="shared" si="24"/>
        <v>0</v>
      </c>
      <c r="CC18" s="38">
        <f t="shared" si="24"/>
        <v>30589685</v>
      </c>
      <c r="CD18" s="38">
        <f t="shared" si="24"/>
        <v>0</v>
      </c>
      <c r="CE18" s="38" t="str">
        <f t="shared" si="24"/>
        <v>0</v>
      </c>
      <c r="CF18" s="28" t="s">
        <v>209</v>
      </c>
      <c r="CG18" s="28" t="s">
        <v>209</v>
      </c>
      <c r="CH18" s="38">
        <f t="shared" si="24"/>
        <v>0</v>
      </c>
      <c r="CI18" s="38">
        <f t="shared" si="24"/>
        <v>2655652</v>
      </c>
      <c r="CJ18" s="28" t="s">
        <v>209</v>
      </c>
      <c r="CK18" s="38">
        <f t="shared" si="24"/>
        <v>0</v>
      </c>
      <c r="CL18" s="38">
        <f t="shared" si="24"/>
        <v>0</v>
      </c>
      <c r="CM18" s="38">
        <f t="shared" si="24"/>
        <v>0</v>
      </c>
      <c r="CN18" s="38">
        <f t="shared" si="24"/>
        <v>0</v>
      </c>
      <c r="CO18" s="38">
        <f t="shared" si="24"/>
        <v>0</v>
      </c>
      <c r="CP18" s="38">
        <f t="shared" si="24"/>
        <v>0</v>
      </c>
      <c r="CQ18" s="28" t="s">
        <v>209</v>
      </c>
      <c r="CR18" s="28" t="s">
        <v>209</v>
      </c>
      <c r="CS18" s="38">
        <f t="shared" si="24"/>
        <v>0</v>
      </c>
      <c r="CT18" s="28" t="s">
        <v>209</v>
      </c>
      <c r="CU18" s="38">
        <f t="shared" si="24"/>
        <v>0</v>
      </c>
      <c r="CV18" s="38">
        <f t="shared" si="24"/>
        <v>0</v>
      </c>
      <c r="CW18" s="38">
        <f t="shared" si="24"/>
        <v>0</v>
      </c>
      <c r="CX18" s="28" t="s">
        <v>209</v>
      </c>
      <c r="CY18" s="38">
        <f t="shared" si="24"/>
        <v>0</v>
      </c>
      <c r="CZ18" s="28" t="s">
        <v>209</v>
      </c>
      <c r="DA18" s="38">
        <f t="shared" si="24"/>
        <v>22023578</v>
      </c>
      <c r="DB18" s="28" t="s">
        <v>209</v>
      </c>
      <c r="DC18" s="28" t="s">
        <v>210</v>
      </c>
      <c r="DD18" s="38">
        <f t="shared" si="24"/>
        <v>0</v>
      </c>
      <c r="DE18" s="28" t="s">
        <v>209</v>
      </c>
      <c r="DF18" s="38">
        <f t="shared" si="24"/>
        <v>0</v>
      </c>
      <c r="DG18" s="38">
        <f t="shared" si="24"/>
        <v>0</v>
      </c>
      <c r="DH18" s="38">
        <f t="shared" si="24"/>
        <v>0</v>
      </c>
      <c r="DI18" s="38">
        <f t="shared" si="24"/>
        <v>0</v>
      </c>
      <c r="DJ18" s="38" t="str">
        <f t="shared" si="24"/>
        <v>0</v>
      </c>
      <c r="DK18" s="38">
        <f t="shared" si="24"/>
        <v>0</v>
      </c>
      <c r="DL18" s="28" t="s">
        <v>209</v>
      </c>
      <c r="DM18" s="38">
        <f t="shared" si="24"/>
        <v>0</v>
      </c>
      <c r="DN18" s="38">
        <f t="shared" si="24"/>
        <v>0</v>
      </c>
      <c r="DO18" s="38">
        <f t="shared" si="24"/>
        <v>0</v>
      </c>
      <c r="DP18" s="38">
        <f t="shared" si="24"/>
        <v>0</v>
      </c>
      <c r="DQ18" s="38">
        <f t="shared" si="24"/>
        <v>0</v>
      </c>
      <c r="DR18" s="38">
        <f t="shared" si="24"/>
        <v>0</v>
      </c>
      <c r="DS18" s="38">
        <f t="shared" si="24"/>
        <v>0</v>
      </c>
      <c r="DT18" s="38">
        <f t="shared" si="24"/>
        <v>0</v>
      </c>
      <c r="DU18" s="38">
        <f t="shared" si="24"/>
        <v>0</v>
      </c>
      <c r="DV18" s="38">
        <f t="shared" si="24"/>
        <v>0</v>
      </c>
      <c r="DW18" s="28" t="s">
        <v>210</v>
      </c>
      <c r="DX18" s="38" t="str">
        <f t="shared" si="24"/>
        <v>0</v>
      </c>
      <c r="DY18" s="38">
        <f t="shared" si="24"/>
        <v>0</v>
      </c>
      <c r="DZ18" s="38">
        <f t="shared" si="24"/>
        <v>0</v>
      </c>
      <c r="EA18" s="38">
        <f t="shared" si="24"/>
        <v>0</v>
      </c>
      <c r="EB18" s="38">
        <f t="shared" si="24"/>
        <v>0</v>
      </c>
      <c r="EC18" s="38">
        <f t="shared" ref="EC18:GH18" si="25">IF(EC17&lt;0, "0", EC17)</f>
        <v>0</v>
      </c>
      <c r="ED18" s="38">
        <f t="shared" si="25"/>
        <v>0</v>
      </c>
      <c r="EE18" s="38">
        <f t="shared" si="25"/>
        <v>0</v>
      </c>
      <c r="EF18" s="38">
        <f t="shared" si="25"/>
        <v>0</v>
      </c>
      <c r="EG18" s="38">
        <f t="shared" si="25"/>
        <v>0</v>
      </c>
      <c r="EH18" s="28" t="s">
        <v>210</v>
      </c>
      <c r="EI18" s="38">
        <f t="shared" si="25"/>
        <v>0</v>
      </c>
      <c r="EJ18" s="38">
        <f t="shared" si="25"/>
        <v>0</v>
      </c>
      <c r="EK18" s="38">
        <f t="shared" si="25"/>
        <v>0</v>
      </c>
      <c r="EL18" s="38">
        <f t="shared" si="25"/>
        <v>1167422</v>
      </c>
      <c r="EM18" s="38">
        <f t="shared" si="25"/>
        <v>0</v>
      </c>
      <c r="EN18" s="38">
        <f t="shared" si="25"/>
        <v>53422044</v>
      </c>
      <c r="EO18" s="38">
        <f t="shared" si="25"/>
        <v>0</v>
      </c>
      <c r="EP18" s="38">
        <f t="shared" si="25"/>
        <v>0</v>
      </c>
      <c r="EQ18" s="38">
        <f t="shared" si="25"/>
        <v>0</v>
      </c>
      <c r="ER18" s="38">
        <f t="shared" si="25"/>
        <v>0</v>
      </c>
      <c r="ES18" s="38">
        <f t="shared" si="25"/>
        <v>0</v>
      </c>
      <c r="ET18" s="38">
        <f t="shared" si="25"/>
        <v>0</v>
      </c>
      <c r="EU18" s="28" t="s">
        <v>210</v>
      </c>
      <c r="EV18" s="38">
        <f t="shared" si="25"/>
        <v>0</v>
      </c>
      <c r="EW18" s="38">
        <f t="shared" si="25"/>
        <v>0</v>
      </c>
      <c r="EX18" s="38">
        <f t="shared" si="25"/>
        <v>0</v>
      </c>
      <c r="EY18" s="38">
        <f t="shared" si="25"/>
        <v>0</v>
      </c>
      <c r="EZ18" s="38">
        <f t="shared" si="25"/>
        <v>0</v>
      </c>
      <c r="FA18" s="38">
        <f t="shared" si="25"/>
        <v>0</v>
      </c>
      <c r="FB18" s="28" t="s">
        <v>210</v>
      </c>
      <c r="FC18" s="38">
        <f t="shared" si="25"/>
        <v>0</v>
      </c>
      <c r="FD18" s="38">
        <f t="shared" si="25"/>
        <v>1657853176</v>
      </c>
      <c r="FE18" s="38">
        <f t="shared" si="25"/>
        <v>13041565</v>
      </c>
      <c r="FF18" s="38">
        <f t="shared" si="25"/>
        <v>0</v>
      </c>
      <c r="FG18" s="38">
        <f t="shared" si="25"/>
        <v>0</v>
      </c>
      <c r="FH18" s="28" t="s">
        <v>209</v>
      </c>
      <c r="FI18" s="38">
        <f t="shared" si="25"/>
        <v>0</v>
      </c>
      <c r="FJ18" s="28" t="s">
        <v>209</v>
      </c>
      <c r="FK18" s="38">
        <f t="shared" si="25"/>
        <v>0</v>
      </c>
      <c r="FL18" s="38">
        <f t="shared" si="25"/>
        <v>0</v>
      </c>
      <c r="FM18" s="28" t="s">
        <v>210</v>
      </c>
      <c r="FN18" s="28" t="s">
        <v>208</v>
      </c>
      <c r="FO18" s="38">
        <f t="shared" si="25"/>
        <v>73218396</v>
      </c>
      <c r="FP18" s="28" t="s">
        <v>207</v>
      </c>
      <c r="FQ18" s="28" t="s">
        <v>209</v>
      </c>
      <c r="FR18" s="28" t="s">
        <v>210</v>
      </c>
      <c r="FS18" s="38">
        <f t="shared" si="25"/>
        <v>0</v>
      </c>
      <c r="FT18" s="38">
        <f t="shared" si="25"/>
        <v>0</v>
      </c>
      <c r="FU18" s="38">
        <f t="shared" si="25"/>
        <v>12465187</v>
      </c>
      <c r="FV18" s="38">
        <f t="shared" si="25"/>
        <v>0</v>
      </c>
      <c r="FW18" s="28" t="s">
        <v>209</v>
      </c>
      <c r="FX18" s="28" t="s">
        <v>210</v>
      </c>
      <c r="FY18" s="28" t="s">
        <v>210</v>
      </c>
      <c r="FZ18" s="28" t="s">
        <v>209</v>
      </c>
      <c r="GA18" s="28" t="s">
        <v>207</v>
      </c>
      <c r="GB18" s="28" t="s">
        <v>210</v>
      </c>
      <c r="GC18" s="28" t="s">
        <v>210</v>
      </c>
      <c r="GD18" s="38">
        <f t="shared" si="25"/>
        <v>0</v>
      </c>
      <c r="GE18" s="28" t="s">
        <v>209</v>
      </c>
      <c r="GF18" s="28" t="s">
        <v>207</v>
      </c>
      <c r="GG18" s="38">
        <f t="shared" si="25"/>
        <v>109638776</v>
      </c>
      <c r="GH18" s="38">
        <f t="shared" si="25"/>
        <v>10183133</v>
      </c>
      <c r="GI18" s="28" t="s">
        <v>207</v>
      </c>
      <c r="GJ18" s="38">
        <f>IF(GJ17&lt;0, "0", GJ17)</f>
        <v>0</v>
      </c>
      <c r="GK18" s="28" t="s">
        <v>209</v>
      </c>
      <c r="GL18" s="38">
        <f>IF(GL17&lt;0, "0", GL17)</f>
        <v>38420656</v>
      </c>
      <c r="GM18" s="28" t="s">
        <v>209</v>
      </c>
      <c r="GN18" s="38">
        <f>IF(GN17&lt;0, "0", GN17)</f>
        <v>0</v>
      </c>
      <c r="GO18" s="28" t="s">
        <v>210</v>
      </c>
      <c r="GP18" s="28" t="s">
        <v>209</v>
      </c>
      <c r="GQ18" s="38">
        <f t="shared" ref="GQ18:IU18" si="26">IF(GQ17&lt;0, "0", GQ17)</f>
        <v>3005386069</v>
      </c>
      <c r="GR18" s="38">
        <f t="shared" si="26"/>
        <v>0</v>
      </c>
      <c r="GS18" s="28" t="s">
        <v>210</v>
      </c>
      <c r="GT18" s="38">
        <f t="shared" si="26"/>
        <v>0</v>
      </c>
      <c r="GU18" s="28" t="s">
        <v>208</v>
      </c>
      <c r="GV18" s="38">
        <f t="shared" si="26"/>
        <v>0</v>
      </c>
      <c r="GW18" s="38">
        <f t="shared" si="26"/>
        <v>0</v>
      </c>
      <c r="GX18" s="38">
        <f t="shared" si="26"/>
        <v>474174705</v>
      </c>
      <c r="GY18" s="38">
        <f t="shared" si="26"/>
        <v>0</v>
      </c>
      <c r="GZ18" s="28" t="s">
        <v>210</v>
      </c>
      <c r="HA18" s="38">
        <f t="shared" si="26"/>
        <v>0</v>
      </c>
      <c r="HB18" s="28" t="s">
        <v>209</v>
      </c>
      <c r="HC18" s="38">
        <f t="shared" si="26"/>
        <v>0</v>
      </c>
      <c r="HD18" s="28" t="s">
        <v>208</v>
      </c>
      <c r="HE18" s="38">
        <f t="shared" si="26"/>
        <v>0</v>
      </c>
      <c r="HF18" s="28" t="s">
        <v>209</v>
      </c>
      <c r="HG18" s="38">
        <f t="shared" si="26"/>
        <v>0</v>
      </c>
      <c r="HH18" s="38">
        <f t="shared" si="26"/>
        <v>0</v>
      </c>
      <c r="HI18" s="28" t="s">
        <v>209</v>
      </c>
      <c r="HJ18" s="28" t="s">
        <v>210</v>
      </c>
      <c r="HK18" s="28" t="s">
        <v>209</v>
      </c>
      <c r="HL18" s="38">
        <f t="shared" si="26"/>
        <v>4974348</v>
      </c>
      <c r="HM18" s="38">
        <f t="shared" si="26"/>
        <v>0</v>
      </c>
      <c r="HN18" s="38">
        <f t="shared" si="26"/>
        <v>0</v>
      </c>
      <c r="HO18" s="38">
        <f t="shared" si="26"/>
        <v>0</v>
      </c>
      <c r="HP18" s="38">
        <f t="shared" si="26"/>
        <v>0</v>
      </c>
      <c r="HQ18" s="38">
        <f t="shared" si="26"/>
        <v>298408781</v>
      </c>
      <c r="HR18" s="38">
        <f t="shared" si="26"/>
        <v>0</v>
      </c>
      <c r="HS18" s="38">
        <f t="shared" si="26"/>
        <v>0</v>
      </c>
      <c r="HT18" s="38">
        <f t="shared" si="26"/>
        <v>2898298</v>
      </c>
      <c r="HU18" s="38">
        <f t="shared" si="26"/>
        <v>0</v>
      </c>
      <c r="HV18" s="28" t="s">
        <v>208</v>
      </c>
      <c r="HW18" s="38">
        <f t="shared" si="26"/>
        <v>0</v>
      </c>
      <c r="HX18" s="28" t="s">
        <v>209</v>
      </c>
      <c r="HY18" s="38">
        <f t="shared" si="26"/>
        <v>0</v>
      </c>
      <c r="HZ18" s="28" t="s">
        <v>209</v>
      </c>
      <c r="IA18" s="38">
        <f t="shared" si="26"/>
        <v>84342055</v>
      </c>
      <c r="IB18" s="38">
        <f t="shared" si="26"/>
        <v>0</v>
      </c>
      <c r="IC18" s="38">
        <f t="shared" si="26"/>
        <v>0</v>
      </c>
      <c r="ID18" s="38">
        <f t="shared" si="26"/>
        <v>0</v>
      </c>
      <c r="IE18" s="38">
        <f t="shared" si="26"/>
        <v>0</v>
      </c>
      <c r="IF18" s="28" t="s">
        <v>209</v>
      </c>
      <c r="IG18" s="38">
        <f t="shared" si="26"/>
        <v>0</v>
      </c>
      <c r="IH18" s="38">
        <f t="shared" si="26"/>
        <v>0</v>
      </c>
      <c r="II18" s="38">
        <f t="shared" si="26"/>
        <v>745715898</v>
      </c>
      <c r="IJ18" s="38">
        <f t="shared" si="26"/>
        <v>0</v>
      </c>
      <c r="IK18" s="38">
        <f t="shared" si="26"/>
        <v>0</v>
      </c>
      <c r="IL18" s="38">
        <f t="shared" si="26"/>
        <v>0</v>
      </c>
      <c r="IM18" s="38">
        <f t="shared" si="26"/>
        <v>0</v>
      </c>
      <c r="IN18" s="38">
        <f t="shared" si="26"/>
        <v>0</v>
      </c>
      <c r="IO18" s="38">
        <f t="shared" si="26"/>
        <v>403079282</v>
      </c>
      <c r="IP18" s="28" t="s">
        <v>210</v>
      </c>
      <c r="IQ18" s="38">
        <f t="shared" si="26"/>
        <v>0</v>
      </c>
      <c r="IR18" s="38">
        <f t="shared" si="26"/>
        <v>0</v>
      </c>
      <c r="IS18" s="38">
        <f t="shared" si="26"/>
        <v>0</v>
      </c>
      <c r="IT18" s="38">
        <f t="shared" si="26"/>
        <v>651861965</v>
      </c>
      <c r="IU18" s="38">
        <f t="shared" si="26"/>
        <v>0</v>
      </c>
      <c r="IV18" s="38">
        <f t="shared" ref="IV18:JO18" si="27">IF(IV17&lt;0, "0", IV17)</f>
        <v>0</v>
      </c>
      <c r="IW18" s="38">
        <f t="shared" si="27"/>
        <v>0</v>
      </c>
      <c r="IX18" s="28" t="s">
        <v>210</v>
      </c>
      <c r="IY18" s="38">
        <f t="shared" si="27"/>
        <v>0</v>
      </c>
      <c r="IZ18" s="38">
        <f t="shared" si="27"/>
        <v>199080577</v>
      </c>
      <c r="JA18" s="38">
        <f t="shared" si="27"/>
        <v>0</v>
      </c>
      <c r="JB18" s="38">
        <f t="shared" si="27"/>
        <v>123567609</v>
      </c>
      <c r="JC18" s="38">
        <f t="shared" si="27"/>
        <v>157907181</v>
      </c>
      <c r="JD18" s="38">
        <f t="shared" si="27"/>
        <v>0</v>
      </c>
      <c r="JE18" s="38">
        <f t="shared" si="27"/>
        <v>1506918</v>
      </c>
      <c r="JF18" s="38">
        <f t="shared" si="27"/>
        <v>0</v>
      </c>
      <c r="JG18" s="28" t="s">
        <v>210</v>
      </c>
      <c r="JH18" s="38">
        <f t="shared" si="27"/>
        <v>0</v>
      </c>
      <c r="JI18" s="38">
        <f t="shared" si="27"/>
        <v>0</v>
      </c>
      <c r="JJ18" s="38">
        <f t="shared" si="27"/>
        <v>0</v>
      </c>
      <c r="JK18" s="38">
        <f t="shared" si="27"/>
        <v>0</v>
      </c>
      <c r="JL18" s="38">
        <f t="shared" si="27"/>
        <v>0</v>
      </c>
      <c r="JM18" s="38">
        <f t="shared" si="27"/>
        <v>0</v>
      </c>
      <c r="JN18" s="38">
        <f t="shared" si="27"/>
        <v>0</v>
      </c>
      <c r="JO18" s="38">
        <f t="shared" si="27"/>
        <v>0</v>
      </c>
      <c r="JP18" s="38">
        <f>IF(JP17&lt;0, "0", JP17)</f>
        <v>0</v>
      </c>
      <c r="JQ18" s="38">
        <f>IF(JQ17&lt;0, "0", JQ17)</f>
        <v>0</v>
      </c>
      <c r="JR18" s="34" t="s">
        <v>207</v>
      </c>
      <c r="JS18" s="38">
        <f t="shared" ref="JS18:KF18" si="28">IF(JS17&lt;0, "0", JS17)</f>
        <v>0</v>
      </c>
      <c r="JT18" s="38">
        <f t="shared" si="28"/>
        <v>0</v>
      </c>
      <c r="JU18" s="38">
        <f t="shared" si="28"/>
        <v>0</v>
      </c>
      <c r="JV18" s="38">
        <f t="shared" si="28"/>
        <v>0</v>
      </c>
      <c r="JW18" s="38">
        <f t="shared" si="28"/>
        <v>0</v>
      </c>
      <c r="JX18" s="38">
        <f t="shared" si="28"/>
        <v>0</v>
      </c>
      <c r="JY18" s="38">
        <f t="shared" si="28"/>
        <v>0</v>
      </c>
      <c r="JZ18" s="38">
        <f t="shared" si="28"/>
        <v>0</v>
      </c>
      <c r="KA18" s="38">
        <f t="shared" si="28"/>
        <v>0</v>
      </c>
      <c r="KB18" s="38">
        <f t="shared" si="28"/>
        <v>0</v>
      </c>
      <c r="KC18" s="38">
        <f t="shared" si="28"/>
        <v>0</v>
      </c>
      <c r="KD18" s="38">
        <f t="shared" si="28"/>
        <v>0</v>
      </c>
      <c r="KE18" s="38">
        <f t="shared" si="28"/>
        <v>0</v>
      </c>
      <c r="KF18" s="38">
        <f t="shared" si="28"/>
        <v>0</v>
      </c>
      <c r="KG18" s="34" t="s">
        <v>210</v>
      </c>
      <c r="KH18" s="38">
        <f t="shared" ref="KH18:KI18" si="29">IF(KH17&lt;0, "0", KH17)</f>
        <v>14123441</v>
      </c>
      <c r="KI18" s="38">
        <f t="shared" si="29"/>
        <v>0</v>
      </c>
      <c r="KJ18" s="38">
        <f t="shared" ref="KJ18:KN18" si="30">IF(KJ17&lt;0, "0", KJ17)</f>
        <v>0</v>
      </c>
      <c r="KK18" s="38">
        <f t="shared" si="30"/>
        <v>0</v>
      </c>
      <c r="KL18" s="38">
        <f t="shared" si="30"/>
        <v>78571673</v>
      </c>
      <c r="KM18" s="38">
        <f t="shared" si="30"/>
        <v>399539</v>
      </c>
      <c r="KN18" s="38">
        <f t="shared" si="30"/>
        <v>0</v>
      </c>
      <c r="KO18" s="34" t="s">
        <v>210</v>
      </c>
      <c r="KP18" s="38">
        <f>IF(KP17&lt;0, "0", KP17)</f>
        <v>28044414</v>
      </c>
      <c r="KQ18" s="38">
        <f>IF(KQ17&lt;0, "0", KQ17)</f>
        <v>0</v>
      </c>
      <c r="KR18" s="34" t="s">
        <v>210</v>
      </c>
      <c r="KS18" s="38">
        <f t="shared" ref="KS18:LC18" si="31">IF(KS17&lt;0, "0", KS17)</f>
        <v>424371668</v>
      </c>
      <c r="KT18" s="38">
        <f t="shared" si="31"/>
        <v>0</v>
      </c>
      <c r="KU18" s="38">
        <f t="shared" si="31"/>
        <v>0</v>
      </c>
      <c r="KV18" s="38">
        <f t="shared" si="31"/>
        <v>130231668</v>
      </c>
      <c r="KW18" s="38">
        <f t="shared" si="31"/>
        <v>1249617</v>
      </c>
      <c r="KX18" s="38">
        <f t="shared" si="31"/>
        <v>0</v>
      </c>
      <c r="KY18" s="38">
        <f t="shared" si="31"/>
        <v>4204</v>
      </c>
      <c r="KZ18" s="38">
        <f t="shared" si="31"/>
        <v>0</v>
      </c>
      <c r="LA18" s="38">
        <f t="shared" si="31"/>
        <v>23317090</v>
      </c>
      <c r="LB18" s="38">
        <f t="shared" si="31"/>
        <v>0</v>
      </c>
      <c r="LC18" s="38">
        <f t="shared" si="31"/>
        <v>0</v>
      </c>
    </row>
    <row r="19" spans="1:315" ht="17.25" customHeight="1">
      <c r="A19" s="103"/>
      <c r="B19" s="24" t="s">
        <v>86</v>
      </c>
      <c r="C19" s="21" t="s">
        <v>42</v>
      </c>
      <c r="D19" s="28">
        <v>0</v>
      </c>
      <c r="E19" s="28">
        <v>0</v>
      </c>
      <c r="F19" s="28">
        <v>0</v>
      </c>
      <c r="G19" s="28">
        <v>0</v>
      </c>
      <c r="H19" s="28" t="s">
        <v>148</v>
      </c>
      <c r="I19" s="28" t="s">
        <v>148</v>
      </c>
      <c r="J19" s="28">
        <v>0</v>
      </c>
      <c r="K19" s="28" t="s">
        <v>207</v>
      </c>
      <c r="L19" s="28">
        <v>0</v>
      </c>
      <c r="M19" s="28" t="s">
        <v>209</v>
      </c>
      <c r="N19" s="28" t="s">
        <v>209</v>
      </c>
      <c r="O19" s="28">
        <v>0</v>
      </c>
      <c r="P19" s="28">
        <v>0</v>
      </c>
      <c r="Q19" s="28">
        <v>0</v>
      </c>
      <c r="R19" s="28">
        <v>0</v>
      </c>
      <c r="S19" s="28" t="s">
        <v>208</v>
      </c>
      <c r="T19" s="28">
        <v>0</v>
      </c>
      <c r="U19" s="28" t="s">
        <v>209</v>
      </c>
      <c r="V19" s="28" t="s">
        <v>209</v>
      </c>
      <c r="W19" s="28" t="s">
        <v>207</v>
      </c>
      <c r="X19" s="28" t="s">
        <v>149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1054603133</v>
      </c>
      <c r="AF19" s="28">
        <v>0</v>
      </c>
      <c r="AG19" s="28" t="s">
        <v>209</v>
      </c>
      <c r="AH19" s="28">
        <v>0</v>
      </c>
      <c r="AI19" s="28" t="s">
        <v>208</v>
      </c>
      <c r="AJ19" s="28">
        <v>0</v>
      </c>
      <c r="AK19" s="28">
        <v>0</v>
      </c>
      <c r="AL19" s="28">
        <v>0</v>
      </c>
      <c r="AM19" s="28">
        <v>0</v>
      </c>
      <c r="AN19" s="28" t="s">
        <v>207</v>
      </c>
      <c r="AO19" s="28">
        <v>0</v>
      </c>
      <c r="AP19" s="28" t="s">
        <v>210</v>
      </c>
      <c r="AQ19" s="28">
        <v>0</v>
      </c>
      <c r="AR19" s="28" t="s">
        <v>207</v>
      </c>
      <c r="AS19" s="28">
        <v>274232028</v>
      </c>
      <c r="AT19" s="28">
        <v>0</v>
      </c>
      <c r="AU19" s="28" t="s">
        <v>209</v>
      </c>
      <c r="AV19" s="28">
        <v>0</v>
      </c>
      <c r="AW19" s="28">
        <v>0</v>
      </c>
      <c r="AX19" s="28">
        <v>0</v>
      </c>
      <c r="AY19" s="28" t="s">
        <v>207</v>
      </c>
      <c r="AZ19" s="28" t="s">
        <v>209</v>
      </c>
      <c r="BA19" s="28">
        <v>0</v>
      </c>
      <c r="BB19" s="28" t="s">
        <v>208</v>
      </c>
      <c r="BC19" s="28" t="s">
        <v>210</v>
      </c>
      <c r="BD19" s="28" t="s">
        <v>207</v>
      </c>
      <c r="BE19" s="28" t="s">
        <v>209</v>
      </c>
      <c r="BF19" s="28">
        <v>0</v>
      </c>
      <c r="BG19" s="28" t="s">
        <v>209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 t="s">
        <v>210</v>
      </c>
      <c r="BN19" s="28">
        <v>0</v>
      </c>
      <c r="BO19" s="28">
        <v>0</v>
      </c>
      <c r="BP19" s="28" t="s">
        <v>209</v>
      </c>
      <c r="BQ19" s="28" t="s">
        <v>209</v>
      </c>
      <c r="BR19" s="28" t="s">
        <v>207</v>
      </c>
      <c r="BS19" s="28">
        <v>0</v>
      </c>
      <c r="BT19" s="28" t="s">
        <v>209</v>
      </c>
      <c r="BU19" s="28" t="s">
        <v>209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 t="s">
        <v>209</v>
      </c>
      <c r="CG19" s="28" t="s">
        <v>209</v>
      </c>
      <c r="CH19" s="28">
        <v>0</v>
      </c>
      <c r="CI19" s="28">
        <v>0</v>
      </c>
      <c r="CJ19" s="28" t="s">
        <v>209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 t="s">
        <v>209</v>
      </c>
      <c r="CR19" s="28" t="s">
        <v>209</v>
      </c>
      <c r="CS19" s="28">
        <v>0</v>
      </c>
      <c r="CT19" s="28" t="s">
        <v>209</v>
      </c>
      <c r="CU19" s="28">
        <v>0</v>
      </c>
      <c r="CV19" s="28">
        <v>0</v>
      </c>
      <c r="CW19" s="28">
        <v>0</v>
      </c>
      <c r="CX19" s="28" t="s">
        <v>209</v>
      </c>
      <c r="CY19" s="28">
        <v>0</v>
      </c>
      <c r="CZ19" s="28" t="s">
        <v>209</v>
      </c>
      <c r="DA19" s="28">
        <v>0</v>
      </c>
      <c r="DB19" s="28" t="s">
        <v>209</v>
      </c>
      <c r="DC19" s="28" t="s">
        <v>210</v>
      </c>
      <c r="DD19" s="28">
        <v>0</v>
      </c>
      <c r="DE19" s="28" t="s">
        <v>209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 t="s">
        <v>209</v>
      </c>
      <c r="DM19" s="28">
        <v>0</v>
      </c>
      <c r="DN19" s="28">
        <v>0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 t="s">
        <v>210</v>
      </c>
      <c r="DX19" s="28">
        <v>0</v>
      </c>
      <c r="DY19" s="28">
        <v>0</v>
      </c>
      <c r="DZ19" s="28">
        <v>0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v>0</v>
      </c>
      <c r="EG19" s="28">
        <v>0</v>
      </c>
      <c r="EH19" s="28" t="s">
        <v>210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0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0</v>
      </c>
      <c r="EU19" s="28" t="s">
        <v>210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 t="s">
        <v>210</v>
      </c>
      <c r="FC19" s="28">
        <v>0</v>
      </c>
      <c r="FD19" s="28">
        <v>0</v>
      </c>
      <c r="FE19" s="28">
        <v>0</v>
      </c>
      <c r="FF19" s="28">
        <v>0</v>
      </c>
      <c r="FG19" s="28">
        <v>0</v>
      </c>
      <c r="FH19" s="28" t="s">
        <v>209</v>
      </c>
      <c r="FI19" s="28">
        <v>0</v>
      </c>
      <c r="FJ19" s="28" t="s">
        <v>209</v>
      </c>
      <c r="FK19" s="28">
        <v>0</v>
      </c>
      <c r="FL19" s="28">
        <v>0</v>
      </c>
      <c r="FM19" s="28" t="s">
        <v>210</v>
      </c>
      <c r="FN19" s="28" t="s">
        <v>208</v>
      </c>
      <c r="FO19" s="28">
        <v>0</v>
      </c>
      <c r="FP19" s="28" t="s">
        <v>207</v>
      </c>
      <c r="FQ19" s="28" t="s">
        <v>209</v>
      </c>
      <c r="FR19" s="28" t="s">
        <v>210</v>
      </c>
      <c r="FS19" s="28">
        <v>0</v>
      </c>
      <c r="FT19" s="28">
        <v>0</v>
      </c>
      <c r="FU19" s="28">
        <v>0</v>
      </c>
      <c r="FV19" s="28">
        <v>0</v>
      </c>
      <c r="FW19" s="28" t="s">
        <v>209</v>
      </c>
      <c r="FX19" s="28" t="s">
        <v>210</v>
      </c>
      <c r="FY19" s="28" t="s">
        <v>210</v>
      </c>
      <c r="FZ19" s="28" t="s">
        <v>209</v>
      </c>
      <c r="GA19" s="28" t="s">
        <v>207</v>
      </c>
      <c r="GB19" s="28" t="s">
        <v>210</v>
      </c>
      <c r="GC19" s="28" t="s">
        <v>210</v>
      </c>
      <c r="GD19" s="28">
        <v>0</v>
      </c>
      <c r="GE19" s="28" t="s">
        <v>209</v>
      </c>
      <c r="GF19" s="28" t="s">
        <v>207</v>
      </c>
      <c r="GG19" s="28">
        <v>0</v>
      </c>
      <c r="GH19" s="28">
        <v>0</v>
      </c>
      <c r="GI19" s="28" t="s">
        <v>207</v>
      </c>
      <c r="GJ19" s="28">
        <v>0</v>
      </c>
      <c r="GK19" s="28" t="s">
        <v>209</v>
      </c>
      <c r="GL19" s="28">
        <v>0</v>
      </c>
      <c r="GM19" s="28" t="s">
        <v>209</v>
      </c>
      <c r="GN19" s="28">
        <v>0</v>
      </c>
      <c r="GO19" s="28" t="s">
        <v>210</v>
      </c>
      <c r="GP19" s="28" t="s">
        <v>209</v>
      </c>
      <c r="GQ19" s="28">
        <v>2893622729</v>
      </c>
      <c r="GR19" s="28">
        <v>0</v>
      </c>
      <c r="GS19" s="28" t="s">
        <v>210</v>
      </c>
      <c r="GT19" s="28">
        <v>0</v>
      </c>
      <c r="GU19" s="28" t="s">
        <v>208</v>
      </c>
      <c r="GV19" s="28">
        <v>0</v>
      </c>
      <c r="GW19" s="28">
        <v>0</v>
      </c>
      <c r="GX19" s="28">
        <v>0</v>
      </c>
      <c r="GY19" s="28">
        <v>0</v>
      </c>
      <c r="GZ19" s="28" t="s">
        <v>210</v>
      </c>
      <c r="HA19" s="28">
        <v>0</v>
      </c>
      <c r="HB19" s="28" t="s">
        <v>209</v>
      </c>
      <c r="HC19" s="28">
        <v>0</v>
      </c>
      <c r="HD19" s="28" t="s">
        <v>208</v>
      </c>
      <c r="HE19" s="28">
        <v>0</v>
      </c>
      <c r="HF19" s="28" t="s">
        <v>209</v>
      </c>
      <c r="HG19" s="28">
        <v>0</v>
      </c>
      <c r="HH19" s="28">
        <v>0</v>
      </c>
      <c r="HI19" s="28" t="s">
        <v>209</v>
      </c>
      <c r="HJ19" s="28" t="s">
        <v>210</v>
      </c>
      <c r="HK19" s="28" t="s">
        <v>209</v>
      </c>
      <c r="HL19" s="28">
        <v>0</v>
      </c>
      <c r="HM19" s="28">
        <v>0</v>
      </c>
      <c r="HN19" s="28">
        <v>0</v>
      </c>
      <c r="HO19" s="28">
        <v>0</v>
      </c>
      <c r="HP19" s="28">
        <v>0</v>
      </c>
      <c r="HQ19" s="28">
        <v>298408781</v>
      </c>
      <c r="HR19" s="28">
        <v>0</v>
      </c>
      <c r="HS19" s="28">
        <v>0</v>
      </c>
      <c r="HT19" s="28">
        <v>0</v>
      </c>
      <c r="HU19" s="28">
        <v>0</v>
      </c>
      <c r="HV19" s="28" t="s">
        <v>208</v>
      </c>
      <c r="HW19" s="28">
        <v>0</v>
      </c>
      <c r="HX19" s="28" t="s">
        <v>209</v>
      </c>
      <c r="HY19" s="28">
        <v>0</v>
      </c>
      <c r="HZ19" s="28" t="s">
        <v>209</v>
      </c>
      <c r="IA19" s="28">
        <v>0</v>
      </c>
      <c r="IB19" s="28">
        <v>0</v>
      </c>
      <c r="IC19" s="28">
        <v>0</v>
      </c>
      <c r="ID19" s="28">
        <v>0</v>
      </c>
      <c r="IE19" s="28">
        <v>0</v>
      </c>
      <c r="IF19" s="28" t="s">
        <v>209</v>
      </c>
      <c r="IG19" s="28">
        <v>0</v>
      </c>
      <c r="IH19" s="28">
        <v>0</v>
      </c>
      <c r="II19" s="28">
        <v>567248371</v>
      </c>
      <c r="IJ19" s="28">
        <v>0</v>
      </c>
      <c r="IK19" s="28">
        <v>0</v>
      </c>
      <c r="IL19" s="28">
        <v>0</v>
      </c>
      <c r="IM19" s="28">
        <v>0</v>
      </c>
      <c r="IN19" s="28">
        <v>0</v>
      </c>
      <c r="IO19" s="28">
        <v>0</v>
      </c>
      <c r="IP19" s="28" t="s">
        <v>210</v>
      </c>
      <c r="IQ19" s="28">
        <v>0</v>
      </c>
      <c r="IR19" s="28">
        <v>0</v>
      </c>
      <c r="IS19" s="28">
        <v>0</v>
      </c>
      <c r="IT19" s="28">
        <v>0</v>
      </c>
      <c r="IU19" s="28">
        <v>0</v>
      </c>
      <c r="IV19" s="28">
        <v>0</v>
      </c>
      <c r="IW19" s="28">
        <v>0</v>
      </c>
      <c r="IX19" s="28" t="s">
        <v>210</v>
      </c>
      <c r="IY19" s="28">
        <v>0</v>
      </c>
      <c r="IZ19" s="28">
        <v>0</v>
      </c>
      <c r="JA19" s="28">
        <v>0</v>
      </c>
      <c r="JB19" s="28">
        <v>0</v>
      </c>
      <c r="JC19" s="28">
        <v>0</v>
      </c>
      <c r="JD19" s="28">
        <v>0</v>
      </c>
      <c r="JE19" s="28">
        <v>0</v>
      </c>
      <c r="JF19" s="28">
        <v>0</v>
      </c>
      <c r="JG19" s="28" t="s">
        <v>210</v>
      </c>
      <c r="JH19" s="28">
        <v>0</v>
      </c>
      <c r="JI19" s="28">
        <v>0</v>
      </c>
      <c r="JJ19" s="34">
        <v>0</v>
      </c>
      <c r="JK19" s="34">
        <v>0</v>
      </c>
      <c r="JL19" s="34">
        <v>0</v>
      </c>
      <c r="JM19" s="34">
        <v>0</v>
      </c>
      <c r="JN19" s="34">
        <v>0</v>
      </c>
      <c r="JO19" s="34">
        <v>0</v>
      </c>
      <c r="JP19" s="34">
        <v>0</v>
      </c>
      <c r="JQ19" s="34">
        <v>0</v>
      </c>
      <c r="JR19" s="34" t="s">
        <v>207</v>
      </c>
      <c r="JS19" s="34">
        <v>0</v>
      </c>
      <c r="JT19" s="34">
        <v>0</v>
      </c>
      <c r="JU19" s="34">
        <v>0</v>
      </c>
      <c r="JV19" s="34">
        <v>0</v>
      </c>
      <c r="JW19" s="34">
        <v>0</v>
      </c>
      <c r="JX19" s="34">
        <v>0</v>
      </c>
      <c r="JY19" s="34">
        <v>0</v>
      </c>
      <c r="JZ19" s="34">
        <v>0</v>
      </c>
      <c r="KA19" s="34">
        <v>0</v>
      </c>
      <c r="KB19" s="34">
        <v>0</v>
      </c>
      <c r="KC19" s="34">
        <v>0</v>
      </c>
      <c r="KD19" s="34">
        <v>0</v>
      </c>
      <c r="KE19" s="34">
        <v>0</v>
      </c>
      <c r="KF19" s="34">
        <v>0</v>
      </c>
      <c r="KG19" s="34" t="s">
        <v>210</v>
      </c>
      <c r="KH19" s="34">
        <v>0</v>
      </c>
      <c r="KI19" s="34">
        <v>0</v>
      </c>
      <c r="KJ19" s="34">
        <v>0</v>
      </c>
      <c r="KK19" s="34">
        <v>0</v>
      </c>
      <c r="KL19" s="34">
        <v>0</v>
      </c>
      <c r="KM19" s="34">
        <v>0</v>
      </c>
      <c r="KN19" s="34">
        <v>0</v>
      </c>
      <c r="KO19" s="34" t="s">
        <v>210</v>
      </c>
      <c r="KP19" s="34">
        <v>0</v>
      </c>
      <c r="KQ19" s="34">
        <v>0</v>
      </c>
      <c r="KR19" s="34" t="s">
        <v>210</v>
      </c>
      <c r="KS19" s="34">
        <v>424371668</v>
      </c>
      <c r="KT19" s="34">
        <v>0</v>
      </c>
      <c r="KU19" s="34">
        <v>0</v>
      </c>
      <c r="KV19" s="34">
        <v>0</v>
      </c>
      <c r="KW19" s="34">
        <v>0</v>
      </c>
      <c r="KX19" s="34">
        <v>0</v>
      </c>
      <c r="KY19" s="34">
        <v>0</v>
      </c>
      <c r="KZ19" s="34">
        <v>0</v>
      </c>
      <c r="LA19" s="34">
        <v>0</v>
      </c>
      <c r="LB19" s="34">
        <v>0</v>
      </c>
      <c r="LC19" s="34">
        <v>0</v>
      </c>
    </row>
    <row r="20" spans="1:315" ht="17.25" customHeight="1">
      <c r="A20" s="103"/>
      <c r="B20" s="24" t="s">
        <v>87</v>
      </c>
      <c r="C20" s="21" t="s">
        <v>43</v>
      </c>
      <c r="D20" s="28">
        <v>0</v>
      </c>
      <c r="E20" s="28">
        <v>0</v>
      </c>
      <c r="F20" s="28">
        <v>0</v>
      </c>
      <c r="G20" s="28">
        <v>0</v>
      </c>
      <c r="H20" s="28" t="s">
        <v>148</v>
      </c>
      <c r="I20" s="28" t="s">
        <v>148</v>
      </c>
      <c r="J20" s="28">
        <v>0</v>
      </c>
      <c r="K20" s="28" t="s">
        <v>207</v>
      </c>
      <c r="L20" s="28">
        <v>0</v>
      </c>
      <c r="M20" s="28" t="s">
        <v>209</v>
      </c>
      <c r="N20" s="28" t="s">
        <v>209</v>
      </c>
      <c r="O20" s="28">
        <v>0</v>
      </c>
      <c r="P20" s="28">
        <v>0</v>
      </c>
      <c r="Q20" s="28">
        <v>0</v>
      </c>
      <c r="R20" s="28">
        <v>0</v>
      </c>
      <c r="S20" s="28" t="s">
        <v>208</v>
      </c>
      <c r="T20" s="28">
        <v>0</v>
      </c>
      <c r="U20" s="28" t="s">
        <v>209</v>
      </c>
      <c r="V20" s="28" t="s">
        <v>209</v>
      </c>
      <c r="W20" s="28" t="s">
        <v>207</v>
      </c>
      <c r="X20" s="28" t="s">
        <v>149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 t="s">
        <v>209</v>
      </c>
      <c r="AH20" s="28">
        <v>0</v>
      </c>
      <c r="AI20" s="28" t="s">
        <v>208</v>
      </c>
      <c r="AJ20" s="28">
        <v>0</v>
      </c>
      <c r="AK20" s="28">
        <v>0</v>
      </c>
      <c r="AL20" s="28">
        <v>0</v>
      </c>
      <c r="AM20" s="28">
        <v>0</v>
      </c>
      <c r="AN20" s="28" t="s">
        <v>207</v>
      </c>
      <c r="AO20" s="28">
        <v>0</v>
      </c>
      <c r="AP20" s="28" t="s">
        <v>210</v>
      </c>
      <c r="AQ20" s="28">
        <v>0</v>
      </c>
      <c r="AR20" s="28" t="s">
        <v>207</v>
      </c>
      <c r="AS20" s="28">
        <v>0</v>
      </c>
      <c r="AT20" s="28">
        <v>0</v>
      </c>
      <c r="AU20" s="28" t="s">
        <v>209</v>
      </c>
      <c r="AV20" s="28">
        <v>0</v>
      </c>
      <c r="AW20" s="28">
        <v>0</v>
      </c>
      <c r="AX20" s="28">
        <v>0</v>
      </c>
      <c r="AY20" s="28" t="s">
        <v>207</v>
      </c>
      <c r="AZ20" s="28" t="s">
        <v>209</v>
      </c>
      <c r="BA20" s="28">
        <v>0</v>
      </c>
      <c r="BB20" s="28" t="s">
        <v>208</v>
      </c>
      <c r="BC20" s="28" t="s">
        <v>210</v>
      </c>
      <c r="BD20" s="28" t="s">
        <v>207</v>
      </c>
      <c r="BE20" s="28" t="s">
        <v>209</v>
      </c>
      <c r="BF20" s="28">
        <v>0</v>
      </c>
      <c r="BG20" s="28" t="s">
        <v>209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 t="s">
        <v>210</v>
      </c>
      <c r="BN20" s="28">
        <v>0</v>
      </c>
      <c r="BO20" s="28">
        <v>0</v>
      </c>
      <c r="BP20" s="28" t="s">
        <v>209</v>
      </c>
      <c r="BQ20" s="28" t="s">
        <v>209</v>
      </c>
      <c r="BR20" s="28" t="s">
        <v>207</v>
      </c>
      <c r="BS20" s="28">
        <v>0</v>
      </c>
      <c r="BT20" s="28" t="s">
        <v>209</v>
      </c>
      <c r="BU20" s="28" t="s">
        <v>209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 t="s">
        <v>209</v>
      </c>
      <c r="CG20" s="28" t="s">
        <v>209</v>
      </c>
      <c r="CH20" s="28">
        <v>0</v>
      </c>
      <c r="CI20" s="28">
        <v>0</v>
      </c>
      <c r="CJ20" s="28" t="s">
        <v>209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 t="s">
        <v>209</v>
      </c>
      <c r="CR20" s="28" t="s">
        <v>209</v>
      </c>
      <c r="CS20" s="28">
        <v>0</v>
      </c>
      <c r="CT20" s="28" t="s">
        <v>209</v>
      </c>
      <c r="CU20" s="28">
        <v>0</v>
      </c>
      <c r="CV20" s="28">
        <v>0</v>
      </c>
      <c r="CW20" s="28">
        <v>0</v>
      </c>
      <c r="CX20" s="28" t="s">
        <v>209</v>
      </c>
      <c r="CY20" s="28">
        <v>0</v>
      </c>
      <c r="CZ20" s="28" t="s">
        <v>209</v>
      </c>
      <c r="DA20" s="28">
        <v>0</v>
      </c>
      <c r="DB20" s="28" t="s">
        <v>209</v>
      </c>
      <c r="DC20" s="28" t="s">
        <v>210</v>
      </c>
      <c r="DD20" s="28">
        <v>0</v>
      </c>
      <c r="DE20" s="28" t="s">
        <v>209</v>
      </c>
      <c r="DF20" s="28">
        <v>0</v>
      </c>
      <c r="DG20" s="28">
        <v>0</v>
      </c>
      <c r="DH20" s="28">
        <v>0</v>
      </c>
      <c r="DI20" s="28">
        <v>0</v>
      </c>
      <c r="DJ20" s="28">
        <v>0</v>
      </c>
      <c r="DK20" s="28">
        <v>0</v>
      </c>
      <c r="DL20" s="28" t="s">
        <v>209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0</v>
      </c>
      <c r="DV20" s="28">
        <v>0</v>
      </c>
      <c r="DW20" s="28" t="s">
        <v>210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0</v>
      </c>
      <c r="EG20" s="28">
        <v>0</v>
      </c>
      <c r="EH20" s="28" t="s">
        <v>210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 t="s">
        <v>210</v>
      </c>
      <c r="EV20" s="28">
        <v>0</v>
      </c>
      <c r="EW20" s="28">
        <v>0</v>
      </c>
      <c r="EX20" s="28">
        <v>0</v>
      </c>
      <c r="EY20" s="28">
        <v>0</v>
      </c>
      <c r="EZ20" s="28">
        <v>0</v>
      </c>
      <c r="FA20" s="28">
        <v>0</v>
      </c>
      <c r="FB20" s="28" t="s">
        <v>210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 t="s">
        <v>209</v>
      </c>
      <c r="FI20" s="28">
        <v>0</v>
      </c>
      <c r="FJ20" s="28" t="s">
        <v>209</v>
      </c>
      <c r="FK20" s="28">
        <v>0</v>
      </c>
      <c r="FL20" s="28">
        <v>0</v>
      </c>
      <c r="FM20" s="28" t="s">
        <v>210</v>
      </c>
      <c r="FN20" s="28" t="s">
        <v>208</v>
      </c>
      <c r="FO20" s="28">
        <v>0</v>
      </c>
      <c r="FP20" s="28" t="s">
        <v>207</v>
      </c>
      <c r="FQ20" s="28" t="s">
        <v>209</v>
      </c>
      <c r="FR20" s="28" t="s">
        <v>210</v>
      </c>
      <c r="FS20" s="28">
        <v>0</v>
      </c>
      <c r="FT20" s="28">
        <v>0</v>
      </c>
      <c r="FU20" s="28">
        <v>0</v>
      </c>
      <c r="FV20" s="28">
        <v>0</v>
      </c>
      <c r="FW20" s="28" t="s">
        <v>209</v>
      </c>
      <c r="FX20" s="28" t="s">
        <v>210</v>
      </c>
      <c r="FY20" s="28" t="s">
        <v>210</v>
      </c>
      <c r="FZ20" s="28" t="s">
        <v>209</v>
      </c>
      <c r="GA20" s="28" t="s">
        <v>207</v>
      </c>
      <c r="GB20" s="28" t="s">
        <v>210</v>
      </c>
      <c r="GC20" s="28" t="s">
        <v>210</v>
      </c>
      <c r="GD20" s="28">
        <v>0</v>
      </c>
      <c r="GE20" s="28" t="s">
        <v>209</v>
      </c>
      <c r="GF20" s="28" t="s">
        <v>207</v>
      </c>
      <c r="GG20" s="28">
        <v>0</v>
      </c>
      <c r="GH20" s="28">
        <v>0</v>
      </c>
      <c r="GI20" s="28" t="s">
        <v>207</v>
      </c>
      <c r="GJ20" s="28">
        <v>0</v>
      </c>
      <c r="GK20" s="28" t="s">
        <v>209</v>
      </c>
      <c r="GL20" s="28">
        <v>0</v>
      </c>
      <c r="GM20" s="28" t="s">
        <v>209</v>
      </c>
      <c r="GN20" s="28">
        <v>0</v>
      </c>
      <c r="GO20" s="28" t="s">
        <v>210</v>
      </c>
      <c r="GP20" s="28" t="s">
        <v>209</v>
      </c>
      <c r="GQ20" s="28">
        <v>171605001</v>
      </c>
      <c r="GR20" s="28">
        <v>0</v>
      </c>
      <c r="GS20" s="28" t="s">
        <v>210</v>
      </c>
      <c r="GT20" s="28">
        <v>0</v>
      </c>
      <c r="GU20" s="28" t="s">
        <v>208</v>
      </c>
      <c r="GV20" s="28">
        <v>0</v>
      </c>
      <c r="GW20" s="28">
        <v>0</v>
      </c>
      <c r="GX20" s="28">
        <v>0</v>
      </c>
      <c r="GY20" s="28">
        <v>0</v>
      </c>
      <c r="GZ20" s="28" t="s">
        <v>210</v>
      </c>
      <c r="HA20" s="28">
        <v>0</v>
      </c>
      <c r="HB20" s="28" t="s">
        <v>209</v>
      </c>
      <c r="HC20" s="28">
        <v>0</v>
      </c>
      <c r="HD20" s="28" t="s">
        <v>208</v>
      </c>
      <c r="HE20" s="28">
        <v>0</v>
      </c>
      <c r="HF20" s="28" t="s">
        <v>209</v>
      </c>
      <c r="HG20" s="28">
        <v>0</v>
      </c>
      <c r="HH20" s="28">
        <v>0</v>
      </c>
      <c r="HI20" s="28" t="s">
        <v>209</v>
      </c>
      <c r="HJ20" s="28" t="s">
        <v>210</v>
      </c>
      <c r="HK20" s="28" t="s">
        <v>209</v>
      </c>
      <c r="HL20" s="28">
        <v>4974348</v>
      </c>
      <c r="HM20" s="28">
        <v>0</v>
      </c>
      <c r="HN20" s="28">
        <v>0</v>
      </c>
      <c r="HO20" s="28">
        <v>0</v>
      </c>
      <c r="HP20" s="28">
        <v>0</v>
      </c>
      <c r="HQ20" s="28">
        <v>0</v>
      </c>
      <c r="HR20" s="28">
        <v>0</v>
      </c>
      <c r="HS20" s="28">
        <v>0</v>
      </c>
      <c r="HT20" s="28">
        <v>0</v>
      </c>
      <c r="HU20" s="28">
        <v>0</v>
      </c>
      <c r="HV20" s="28" t="s">
        <v>208</v>
      </c>
      <c r="HW20" s="28">
        <v>0</v>
      </c>
      <c r="HX20" s="28" t="s">
        <v>209</v>
      </c>
      <c r="HY20" s="28">
        <v>0</v>
      </c>
      <c r="HZ20" s="28" t="s">
        <v>209</v>
      </c>
      <c r="IA20" s="28">
        <v>0</v>
      </c>
      <c r="IB20" s="28">
        <v>0</v>
      </c>
      <c r="IC20" s="28">
        <v>0</v>
      </c>
      <c r="ID20" s="28">
        <v>0</v>
      </c>
      <c r="IE20" s="28">
        <v>0</v>
      </c>
      <c r="IF20" s="28" t="s">
        <v>209</v>
      </c>
      <c r="IG20" s="28">
        <v>0</v>
      </c>
      <c r="IH20" s="28">
        <v>0</v>
      </c>
      <c r="II20" s="28">
        <v>178467527</v>
      </c>
      <c r="IJ20" s="28">
        <v>0</v>
      </c>
      <c r="IK20" s="28">
        <v>0</v>
      </c>
      <c r="IL20" s="28">
        <v>0</v>
      </c>
      <c r="IM20" s="28">
        <v>0</v>
      </c>
      <c r="IN20" s="28">
        <v>0</v>
      </c>
      <c r="IO20" s="28">
        <v>0</v>
      </c>
      <c r="IP20" s="28" t="s">
        <v>210</v>
      </c>
      <c r="IQ20" s="28">
        <v>0</v>
      </c>
      <c r="IR20" s="28">
        <v>0</v>
      </c>
      <c r="IS20" s="28">
        <v>0</v>
      </c>
      <c r="IT20" s="28">
        <v>0</v>
      </c>
      <c r="IU20" s="28">
        <v>0</v>
      </c>
      <c r="IV20" s="28">
        <v>0</v>
      </c>
      <c r="IW20" s="28">
        <v>0</v>
      </c>
      <c r="IX20" s="28" t="s">
        <v>210</v>
      </c>
      <c r="IY20" s="28">
        <v>0</v>
      </c>
      <c r="IZ20" s="28">
        <v>0</v>
      </c>
      <c r="JA20" s="28">
        <v>0</v>
      </c>
      <c r="JB20" s="28">
        <v>0</v>
      </c>
      <c r="JC20" s="28">
        <v>0</v>
      </c>
      <c r="JD20" s="28">
        <v>0</v>
      </c>
      <c r="JE20" s="28">
        <v>0</v>
      </c>
      <c r="JF20" s="28">
        <v>0</v>
      </c>
      <c r="JG20" s="28" t="s">
        <v>210</v>
      </c>
      <c r="JH20" s="28">
        <v>0</v>
      </c>
      <c r="JI20" s="28">
        <v>0</v>
      </c>
      <c r="JJ20" s="34">
        <v>0</v>
      </c>
      <c r="JK20" s="34">
        <v>0</v>
      </c>
      <c r="JL20" s="34">
        <v>0</v>
      </c>
      <c r="JM20" s="34">
        <v>0</v>
      </c>
      <c r="JN20" s="34">
        <v>0</v>
      </c>
      <c r="JO20" s="34">
        <v>0</v>
      </c>
      <c r="JP20" s="34">
        <v>0</v>
      </c>
      <c r="JQ20" s="34">
        <v>0</v>
      </c>
      <c r="JR20" s="34" t="s">
        <v>207</v>
      </c>
      <c r="JS20" s="34">
        <v>0</v>
      </c>
      <c r="JT20" s="34">
        <v>0</v>
      </c>
      <c r="JU20" s="34">
        <v>0</v>
      </c>
      <c r="JV20" s="34">
        <v>0</v>
      </c>
      <c r="JW20" s="34">
        <v>0</v>
      </c>
      <c r="JX20" s="34">
        <v>0</v>
      </c>
      <c r="JY20" s="34">
        <v>0</v>
      </c>
      <c r="JZ20" s="34">
        <v>0</v>
      </c>
      <c r="KA20" s="34">
        <v>0</v>
      </c>
      <c r="KB20" s="34">
        <v>0</v>
      </c>
      <c r="KC20" s="34">
        <v>0</v>
      </c>
      <c r="KD20" s="34">
        <v>0</v>
      </c>
      <c r="KE20" s="34">
        <v>0</v>
      </c>
      <c r="KF20" s="34">
        <v>0</v>
      </c>
      <c r="KG20" s="34" t="s">
        <v>210</v>
      </c>
      <c r="KH20" s="34">
        <v>0</v>
      </c>
      <c r="KI20" s="34">
        <v>0</v>
      </c>
      <c r="KJ20" s="34">
        <v>0</v>
      </c>
      <c r="KK20" s="34">
        <v>0</v>
      </c>
      <c r="KL20" s="34">
        <v>0</v>
      </c>
      <c r="KM20" s="34">
        <v>0</v>
      </c>
      <c r="KN20" s="34">
        <v>0</v>
      </c>
      <c r="KO20" s="34" t="s">
        <v>210</v>
      </c>
      <c r="KP20" s="34">
        <v>0</v>
      </c>
      <c r="KQ20" s="34">
        <v>0</v>
      </c>
      <c r="KR20" s="34" t="s">
        <v>210</v>
      </c>
      <c r="KS20" s="34">
        <v>0</v>
      </c>
      <c r="KT20" s="34">
        <v>0</v>
      </c>
      <c r="KU20" s="34">
        <v>0</v>
      </c>
      <c r="KV20" s="34">
        <v>0</v>
      </c>
      <c r="KW20" s="34">
        <v>0</v>
      </c>
      <c r="KX20" s="34">
        <v>0</v>
      </c>
      <c r="KY20" s="34">
        <v>0</v>
      </c>
      <c r="KZ20" s="34">
        <v>0</v>
      </c>
      <c r="LA20" s="34">
        <v>0</v>
      </c>
      <c r="LB20" s="34">
        <v>0</v>
      </c>
      <c r="LC20" s="34">
        <v>0</v>
      </c>
    </row>
    <row r="21" spans="1:315" ht="17.25" customHeight="1">
      <c r="A21" s="103"/>
      <c r="B21" s="24" t="s">
        <v>88</v>
      </c>
      <c r="C21" s="21" t="s">
        <v>44</v>
      </c>
      <c r="D21" s="28">
        <v>0</v>
      </c>
      <c r="E21" s="28">
        <v>0</v>
      </c>
      <c r="F21" s="28">
        <v>0</v>
      </c>
      <c r="G21" s="28">
        <v>0</v>
      </c>
      <c r="H21" s="28" t="s">
        <v>148</v>
      </c>
      <c r="I21" s="28" t="s">
        <v>148</v>
      </c>
      <c r="J21" s="28">
        <v>0</v>
      </c>
      <c r="K21" s="28" t="s">
        <v>207</v>
      </c>
      <c r="L21" s="28">
        <v>0</v>
      </c>
      <c r="M21" s="28" t="s">
        <v>209</v>
      </c>
      <c r="N21" s="28" t="s">
        <v>209</v>
      </c>
      <c r="O21" s="28">
        <v>0</v>
      </c>
      <c r="P21" s="28">
        <v>0</v>
      </c>
      <c r="Q21" s="28">
        <v>0</v>
      </c>
      <c r="R21" s="28">
        <v>0</v>
      </c>
      <c r="S21" s="28" t="s">
        <v>208</v>
      </c>
      <c r="T21" s="28">
        <v>0</v>
      </c>
      <c r="U21" s="28" t="s">
        <v>209</v>
      </c>
      <c r="V21" s="28" t="s">
        <v>209</v>
      </c>
      <c r="W21" s="28" t="s">
        <v>207</v>
      </c>
      <c r="X21" s="28" t="s">
        <v>149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1310909443</v>
      </c>
      <c r="AF21" s="28">
        <v>23929139</v>
      </c>
      <c r="AG21" s="28" t="s">
        <v>209</v>
      </c>
      <c r="AH21" s="28">
        <v>0</v>
      </c>
      <c r="AI21" s="28" t="s">
        <v>208</v>
      </c>
      <c r="AJ21" s="28">
        <v>0</v>
      </c>
      <c r="AK21" s="28">
        <v>0</v>
      </c>
      <c r="AL21" s="28">
        <v>0</v>
      </c>
      <c r="AM21" s="28">
        <v>0</v>
      </c>
      <c r="AN21" s="28" t="s">
        <v>207</v>
      </c>
      <c r="AO21" s="28">
        <v>0</v>
      </c>
      <c r="AP21" s="28" t="s">
        <v>210</v>
      </c>
      <c r="AQ21" s="28">
        <v>0</v>
      </c>
      <c r="AR21" s="28" t="s">
        <v>207</v>
      </c>
      <c r="AS21" s="28">
        <v>0</v>
      </c>
      <c r="AT21" s="28">
        <v>0</v>
      </c>
      <c r="AU21" s="28" t="s">
        <v>209</v>
      </c>
      <c r="AV21" s="28">
        <v>0</v>
      </c>
      <c r="AW21" s="28">
        <v>0</v>
      </c>
      <c r="AX21" s="28">
        <v>0</v>
      </c>
      <c r="AY21" s="28" t="s">
        <v>207</v>
      </c>
      <c r="AZ21" s="28" t="s">
        <v>209</v>
      </c>
      <c r="BA21" s="28">
        <v>0</v>
      </c>
      <c r="BB21" s="28" t="s">
        <v>208</v>
      </c>
      <c r="BC21" s="28" t="s">
        <v>210</v>
      </c>
      <c r="BD21" s="28" t="s">
        <v>207</v>
      </c>
      <c r="BE21" s="28" t="s">
        <v>209</v>
      </c>
      <c r="BF21" s="28">
        <v>67429905</v>
      </c>
      <c r="BG21" s="28" t="s">
        <v>209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 t="s">
        <v>210</v>
      </c>
      <c r="BN21" s="28">
        <v>0</v>
      </c>
      <c r="BO21" s="28">
        <v>0</v>
      </c>
      <c r="BP21" s="28" t="s">
        <v>209</v>
      </c>
      <c r="BQ21" s="28" t="s">
        <v>209</v>
      </c>
      <c r="BR21" s="28" t="s">
        <v>207</v>
      </c>
      <c r="BS21" s="28">
        <v>0</v>
      </c>
      <c r="BT21" s="28" t="s">
        <v>209</v>
      </c>
      <c r="BU21" s="28" t="s">
        <v>209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 t="s">
        <v>209</v>
      </c>
      <c r="CG21" s="28" t="s">
        <v>209</v>
      </c>
      <c r="CH21" s="28">
        <v>0</v>
      </c>
      <c r="CI21" s="28">
        <v>0</v>
      </c>
      <c r="CJ21" s="28" t="s">
        <v>209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 t="s">
        <v>209</v>
      </c>
      <c r="CR21" s="28" t="s">
        <v>209</v>
      </c>
      <c r="CS21" s="28">
        <v>0</v>
      </c>
      <c r="CT21" s="28" t="s">
        <v>209</v>
      </c>
      <c r="CU21" s="28">
        <v>0</v>
      </c>
      <c r="CV21" s="28">
        <v>0</v>
      </c>
      <c r="CW21" s="28">
        <v>0</v>
      </c>
      <c r="CX21" s="28" t="s">
        <v>209</v>
      </c>
      <c r="CY21" s="28">
        <v>0</v>
      </c>
      <c r="CZ21" s="28" t="s">
        <v>209</v>
      </c>
      <c r="DA21" s="28">
        <v>0</v>
      </c>
      <c r="DB21" s="28" t="s">
        <v>209</v>
      </c>
      <c r="DC21" s="28" t="s">
        <v>210</v>
      </c>
      <c r="DD21" s="28">
        <v>0</v>
      </c>
      <c r="DE21" s="28" t="s">
        <v>209</v>
      </c>
      <c r="DF21" s="28">
        <v>0</v>
      </c>
      <c r="DG21" s="28">
        <v>0</v>
      </c>
      <c r="DH21" s="28">
        <v>0</v>
      </c>
      <c r="DI21" s="28">
        <v>0</v>
      </c>
      <c r="DJ21" s="28">
        <v>0</v>
      </c>
      <c r="DK21" s="28">
        <v>0</v>
      </c>
      <c r="DL21" s="28" t="s">
        <v>209</v>
      </c>
      <c r="DM21" s="28">
        <v>0</v>
      </c>
      <c r="DN21" s="28">
        <v>0</v>
      </c>
      <c r="DO21" s="28">
        <v>0</v>
      </c>
      <c r="DP21" s="28">
        <v>0</v>
      </c>
      <c r="DQ21" s="28">
        <v>0</v>
      </c>
      <c r="DR21" s="28">
        <v>0</v>
      </c>
      <c r="DS21" s="28">
        <v>0</v>
      </c>
      <c r="DT21" s="28">
        <v>0</v>
      </c>
      <c r="DU21" s="28">
        <v>0</v>
      </c>
      <c r="DV21" s="28">
        <v>0</v>
      </c>
      <c r="DW21" s="28" t="s">
        <v>210</v>
      </c>
      <c r="DX21" s="28">
        <v>0</v>
      </c>
      <c r="DY21" s="28">
        <v>0</v>
      </c>
      <c r="DZ21" s="28">
        <v>0</v>
      </c>
      <c r="EA21" s="28">
        <v>0</v>
      </c>
      <c r="EB21" s="28">
        <v>0</v>
      </c>
      <c r="EC21" s="28">
        <v>0</v>
      </c>
      <c r="ED21" s="28">
        <v>0</v>
      </c>
      <c r="EE21" s="28">
        <v>0</v>
      </c>
      <c r="EF21" s="28">
        <v>0</v>
      </c>
      <c r="EG21" s="28">
        <v>0</v>
      </c>
      <c r="EH21" s="28" t="s">
        <v>210</v>
      </c>
      <c r="EI21" s="28">
        <v>0</v>
      </c>
      <c r="EJ21" s="28">
        <v>0</v>
      </c>
      <c r="EK21" s="28">
        <v>0</v>
      </c>
      <c r="EL21" s="28">
        <v>0</v>
      </c>
      <c r="EM21" s="28">
        <v>0</v>
      </c>
      <c r="EN21" s="28">
        <v>0</v>
      </c>
      <c r="EO21" s="28">
        <v>0</v>
      </c>
      <c r="EP21" s="28">
        <v>0</v>
      </c>
      <c r="EQ21" s="28">
        <v>0</v>
      </c>
      <c r="ER21" s="28">
        <v>0</v>
      </c>
      <c r="ES21" s="28">
        <v>0</v>
      </c>
      <c r="ET21" s="28">
        <v>0</v>
      </c>
      <c r="EU21" s="28" t="s">
        <v>210</v>
      </c>
      <c r="EV21" s="28">
        <v>0</v>
      </c>
      <c r="EW21" s="28">
        <v>0</v>
      </c>
      <c r="EX21" s="28">
        <v>0</v>
      </c>
      <c r="EY21" s="28">
        <v>0</v>
      </c>
      <c r="EZ21" s="28">
        <v>0</v>
      </c>
      <c r="FA21" s="28">
        <v>0</v>
      </c>
      <c r="FB21" s="28" t="s">
        <v>210</v>
      </c>
      <c r="FC21" s="28">
        <v>0</v>
      </c>
      <c r="FD21" s="28">
        <v>1792871071</v>
      </c>
      <c r="FE21" s="28">
        <v>0</v>
      </c>
      <c r="FF21" s="28">
        <v>0</v>
      </c>
      <c r="FG21" s="28">
        <v>0</v>
      </c>
      <c r="FH21" s="28" t="s">
        <v>209</v>
      </c>
      <c r="FI21" s="28">
        <v>0</v>
      </c>
      <c r="FJ21" s="28" t="s">
        <v>209</v>
      </c>
      <c r="FK21" s="28">
        <v>0</v>
      </c>
      <c r="FL21" s="28">
        <v>0</v>
      </c>
      <c r="FM21" s="28" t="s">
        <v>210</v>
      </c>
      <c r="FN21" s="28" t="s">
        <v>208</v>
      </c>
      <c r="FO21" s="28">
        <v>0</v>
      </c>
      <c r="FP21" s="28" t="s">
        <v>207</v>
      </c>
      <c r="FQ21" s="28" t="s">
        <v>209</v>
      </c>
      <c r="FR21" s="28" t="s">
        <v>210</v>
      </c>
      <c r="FS21" s="28">
        <v>0</v>
      </c>
      <c r="FT21" s="28">
        <v>0</v>
      </c>
      <c r="FU21" s="28">
        <v>0</v>
      </c>
      <c r="FV21" s="28">
        <v>0</v>
      </c>
      <c r="FW21" s="28" t="s">
        <v>209</v>
      </c>
      <c r="FX21" s="28" t="s">
        <v>210</v>
      </c>
      <c r="FY21" s="28" t="s">
        <v>210</v>
      </c>
      <c r="FZ21" s="28" t="s">
        <v>209</v>
      </c>
      <c r="GA21" s="28" t="s">
        <v>207</v>
      </c>
      <c r="GB21" s="28" t="s">
        <v>210</v>
      </c>
      <c r="GC21" s="28" t="s">
        <v>210</v>
      </c>
      <c r="GD21" s="28">
        <v>0</v>
      </c>
      <c r="GE21" s="28" t="s">
        <v>209</v>
      </c>
      <c r="GF21" s="28" t="s">
        <v>207</v>
      </c>
      <c r="GG21" s="28">
        <v>0</v>
      </c>
      <c r="GH21" s="28">
        <v>0</v>
      </c>
      <c r="GI21" s="28" t="s">
        <v>207</v>
      </c>
      <c r="GJ21" s="28">
        <v>0</v>
      </c>
      <c r="GK21" s="28" t="s">
        <v>209</v>
      </c>
      <c r="GL21" s="28">
        <v>0</v>
      </c>
      <c r="GM21" s="28" t="s">
        <v>209</v>
      </c>
      <c r="GN21" s="28">
        <v>0</v>
      </c>
      <c r="GO21" s="28" t="s">
        <v>210</v>
      </c>
      <c r="GP21" s="28" t="s">
        <v>209</v>
      </c>
      <c r="GQ21" s="28">
        <v>297031895</v>
      </c>
      <c r="GR21" s="28">
        <v>0</v>
      </c>
      <c r="GS21" s="28" t="s">
        <v>210</v>
      </c>
      <c r="GT21" s="28">
        <v>0</v>
      </c>
      <c r="GU21" s="28" t="s">
        <v>208</v>
      </c>
      <c r="GV21" s="28">
        <v>0</v>
      </c>
      <c r="GW21" s="28">
        <v>0</v>
      </c>
      <c r="GX21" s="28">
        <v>474174705</v>
      </c>
      <c r="GY21" s="28">
        <v>0</v>
      </c>
      <c r="GZ21" s="28" t="s">
        <v>210</v>
      </c>
      <c r="HA21" s="28">
        <v>0</v>
      </c>
      <c r="HB21" s="28" t="s">
        <v>209</v>
      </c>
      <c r="HC21" s="28">
        <v>0</v>
      </c>
      <c r="HD21" s="28" t="s">
        <v>208</v>
      </c>
      <c r="HE21" s="28">
        <v>0</v>
      </c>
      <c r="HF21" s="28" t="s">
        <v>209</v>
      </c>
      <c r="HG21" s="28">
        <v>0</v>
      </c>
      <c r="HH21" s="28">
        <v>0</v>
      </c>
      <c r="HI21" s="28" t="s">
        <v>209</v>
      </c>
      <c r="HJ21" s="28" t="s">
        <v>210</v>
      </c>
      <c r="HK21" s="28" t="s">
        <v>209</v>
      </c>
      <c r="HL21" s="28">
        <v>0</v>
      </c>
      <c r="HM21" s="28">
        <v>0</v>
      </c>
      <c r="HN21" s="28">
        <v>0</v>
      </c>
      <c r="HO21" s="28">
        <v>0</v>
      </c>
      <c r="HP21" s="28">
        <v>0</v>
      </c>
      <c r="HQ21" s="28">
        <v>0</v>
      </c>
      <c r="HR21" s="28">
        <v>0</v>
      </c>
      <c r="HS21" s="28">
        <v>0</v>
      </c>
      <c r="HT21" s="28">
        <v>2826359</v>
      </c>
      <c r="HU21" s="28">
        <v>0</v>
      </c>
      <c r="HV21" s="28" t="s">
        <v>208</v>
      </c>
      <c r="HW21" s="28">
        <v>0</v>
      </c>
      <c r="HX21" s="28" t="s">
        <v>209</v>
      </c>
      <c r="HY21" s="28">
        <v>0</v>
      </c>
      <c r="HZ21" s="28" t="s">
        <v>209</v>
      </c>
      <c r="IA21" s="28">
        <v>0</v>
      </c>
      <c r="IB21" s="28">
        <v>0</v>
      </c>
      <c r="IC21" s="28">
        <v>0</v>
      </c>
      <c r="ID21" s="28">
        <v>0</v>
      </c>
      <c r="IE21" s="28">
        <v>0</v>
      </c>
      <c r="IF21" s="28" t="s">
        <v>209</v>
      </c>
      <c r="IG21" s="28">
        <v>0</v>
      </c>
      <c r="IH21" s="28">
        <v>0</v>
      </c>
      <c r="II21" s="28">
        <v>0</v>
      </c>
      <c r="IJ21" s="28">
        <v>0</v>
      </c>
      <c r="IK21" s="28">
        <v>0</v>
      </c>
      <c r="IL21" s="28">
        <v>0</v>
      </c>
      <c r="IM21" s="28">
        <v>0</v>
      </c>
      <c r="IN21" s="28">
        <v>0</v>
      </c>
      <c r="IO21" s="28">
        <v>0</v>
      </c>
      <c r="IP21" s="28" t="s">
        <v>210</v>
      </c>
      <c r="IQ21" s="28">
        <v>0</v>
      </c>
      <c r="IR21" s="28">
        <v>0</v>
      </c>
      <c r="IS21" s="28">
        <v>0</v>
      </c>
      <c r="IT21" s="28">
        <v>0</v>
      </c>
      <c r="IU21" s="28">
        <v>0</v>
      </c>
      <c r="IV21" s="28">
        <v>0</v>
      </c>
      <c r="IW21" s="28">
        <v>0</v>
      </c>
      <c r="IX21" s="28" t="s">
        <v>210</v>
      </c>
      <c r="IY21" s="28">
        <v>0</v>
      </c>
      <c r="IZ21" s="28">
        <v>199080577</v>
      </c>
      <c r="JA21" s="28">
        <v>0</v>
      </c>
      <c r="JB21" s="28">
        <v>0</v>
      </c>
      <c r="JC21" s="28">
        <v>157907181</v>
      </c>
      <c r="JD21" s="28">
        <v>0</v>
      </c>
      <c r="JE21" s="28">
        <v>0</v>
      </c>
      <c r="JF21" s="28">
        <v>0</v>
      </c>
      <c r="JG21" s="28" t="s">
        <v>210</v>
      </c>
      <c r="JH21" s="28">
        <v>0</v>
      </c>
      <c r="JI21" s="28">
        <v>0</v>
      </c>
      <c r="JJ21" s="34">
        <v>0</v>
      </c>
      <c r="JK21" s="34">
        <v>0</v>
      </c>
      <c r="JL21" s="34">
        <v>0</v>
      </c>
      <c r="JM21" s="34">
        <v>0</v>
      </c>
      <c r="JN21" s="34">
        <v>0</v>
      </c>
      <c r="JO21" s="34">
        <v>0</v>
      </c>
      <c r="JP21" s="34">
        <v>0</v>
      </c>
      <c r="JQ21" s="34">
        <v>0</v>
      </c>
      <c r="JR21" s="34" t="s">
        <v>207</v>
      </c>
      <c r="JS21" s="34">
        <v>0</v>
      </c>
      <c r="JT21" s="34">
        <v>0</v>
      </c>
      <c r="JU21" s="34">
        <v>0</v>
      </c>
      <c r="JV21" s="34">
        <v>0</v>
      </c>
      <c r="JW21" s="34">
        <v>0</v>
      </c>
      <c r="JX21" s="34">
        <v>0</v>
      </c>
      <c r="JY21" s="34">
        <v>0</v>
      </c>
      <c r="JZ21" s="34">
        <v>0</v>
      </c>
      <c r="KA21" s="34">
        <v>0</v>
      </c>
      <c r="KB21" s="34">
        <v>0</v>
      </c>
      <c r="KC21" s="34">
        <v>0</v>
      </c>
      <c r="KD21" s="34">
        <v>0</v>
      </c>
      <c r="KE21" s="34">
        <v>0</v>
      </c>
      <c r="KF21" s="34">
        <v>0</v>
      </c>
      <c r="KG21" s="34" t="s">
        <v>210</v>
      </c>
      <c r="KH21" s="34">
        <v>11124196</v>
      </c>
      <c r="KI21" s="34">
        <v>0</v>
      </c>
      <c r="KJ21" s="34">
        <v>0</v>
      </c>
      <c r="KK21" s="34">
        <v>0</v>
      </c>
      <c r="KL21" s="34">
        <v>78571673</v>
      </c>
      <c r="KM21" s="34">
        <v>0</v>
      </c>
      <c r="KN21" s="34">
        <v>0</v>
      </c>
      <c r="KO21" s="34" t="s">
        <v>210</v>
      </c>
      <c r="KP21" s="34">
        <v>0</v>
      </c>
      <c r="KQ21" s="34">
        <v>0</v>
      </c>
      <c r="KR21" s="34" t="s">
        <v>210</v>
      </c>
      <c r="KS21" s="34">
        <v>0</v>
      </c>
      <c r="KT21" s="34">
        <v>0</v>
      </c>
      <c r="KU21" s="34">
        <v>0</v>
      </c>
      <c r="KV21" s="34">
        <v>0</v>
      </c>
      <c r="KW21" s="34">
        <v>1045091</v>
      </c>
      <c r="KX21" s="34">
        <v>0</v>
      </c>
      <c r="KY21" s="34">
        <v>0</v>
      </c>
      <c r="KZ21" s="34">
        <v>0</v>
      </c>
      <c r="LA21" s="34">
        <v>23317090</v>
      </c>
      <c r="LB21" s="34">
        <v>0</v>
      </c>
      <c r="LC21" s="34">
        <v>0</v>
      </c>
    </row>
    <row r="22" spans="1:315" ht="17.25" customHeight="1">
      <c r="A22" s="103"/>
      <c r="B22" s="24" t="s">
        <v>89</v>
      </c>
      <c r="C22" s="21" t="s">
        <v>90</v>
      </c>
      <c r="D22" s="28">
        <v>0</v>
      </c>
      <c r="E22" s="28">
        <v>0</v>
      </c>
      <c r="F22" s="28">
        <v>0</v>
      </c>
      <c r="G22" s="28">
        <v>0</v>
      </c>
      <c r="H22" s="28" t="s">
        <v>148</v>
      </c>
      <c r="I22" s="28" t="s">
        <v>148</v>
      </c>
      <c r="J22" s="28">
        <v>0</v>
      </c>
      <c r="K22" s="28" t="s">
        <v>207</v>
      </c>
      <c r="L22" s="28">
        <v>0</v>
      </c>
      <c r="M22" s="28" t="s">
        <v>209</v>
      </c>
      <c r="N22" s="28" t="s">
        <v>209</v>
      </c>
      <c r="O22" s="28">
        <v>0</v>
      </c>
      <c r="P22" s="28">
        <v>0</v>
      </c>
      <c r="Q22" s="28">
        <v>0</v>
      </c>
      <c r="R22" s="28">
        <v>0</v>
      </c>
      <c r="S22" s="28" t="s">
        <v>208</v>
      </c>
      <c r="T22" s="28">
        <v>0</v>
      </c>
      <c r="U22" s="28" t="s">
        <v>209</v>
      </c>
      <c r="V22" s="28" t="s">
        <v>209</v>
      </c>
      <c r="W22" s="28" t="s">
        <v>207</v>
      </c>
      <c r="X22" s="28" t="s">
        <v>149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 t="s">
        <v>209</v>
      </c>
      <c r="AH22" s="28">
        <v>0</v>
      </c>
      <c r="AI22" s="28" t="s">
        <v>208</v>
      </c>
      <c r="AJ22" s="28">
        <v>0</v>
      </c>
      <c r="AK22" s="28">
        <v>0</v>
      </c>
      <c r="AL22" s="28">
        <v>0</v>
      </c>
      <c r="AM22" s="28">
        <v>0</v>
      </c>
      <c r="AN22" s="28" t="s">
        <v>207</v>
      </c>
      <c r="AO22" s="28">
        <v>0</v>
      </c>
      <c r="AP22" s="28" t="s">
        <v>210</v>
      </c>
      <c r="AQ22" s="28">
        <v>0</v>
      </c>
      <c r="AR22" s="28" t="s">
        <v>207</v>
      </c>
      <c r="AS22" s="28">
        <v>0</v>
      </c>
      <c r="AT22" s="28">
        <v>0</v>
      </c>
      <c r="AU22" s="28" t="s">
        <v>209</v>
      </c>
      <c r="AV22" s="28">
        <v>0</v>
      </c>
      <c r="AW22" s="28">
        <v>0</v>
      </c>
      <c r="AX22" s="28">
        <v>0</v>
      </c>
      <c r="AY22" s="28" t="s">
        <v>207</v>
      </c>
      <c r="AZ22" s="28" t="s">
        <v>209</v>
      </c>
      <c r="BA22" s="28">
        <v>0</v>
      </c>
      <c r="BB22" s="28" t="s">
        <v>208</v>
      </c>
      <c r="BC22" s="28" t="s">
        <v>210</v>
      </c>
      <c r="BD22" s="28" t="s">
        <v>207</v>
      </c>
      <c r="BE22" s="28" t="s">
        <v>209</v>
      </c>
      <c r="BF22" s="28">
        <v>0</v>
      </c>
      <c r="BG22" s="28" t="s">
        <v>209</v>
      </c>
      <c r="BH22" s="28">
        <v>0</v>
      </c>
      <c r="BI22" s="28">
        <v>0</v>
      </c>
      <c r="BJ22" s="28">
        <v>0</v>
      </c>
      <c r="BK22" s="28">
        <v>0</v>
      </c>
      <c r="BL22" s="28">
        <v>529849</v>
      </c>
      <c r="BM22" s="28" t="s">
        <v>210</v>
      </c>
      <c r="BN22" s="28">
        <v>0</v>
      </c>
      <c r="BO22" s="28">
        <v>0</v>
      </c>
      <c r="BP22" s="28" t="s">
        <v>209</v>
      </c>
      <c r="BQ22" s="28" t="s">
        <v>209</v>
      </c>
      <c r="BR22" s="28" t="s">
        <v>207</v>
      </c>
      <c r="BS22" s="28">
        <v>0</v>
      </c>
      <c r="BT22" s="28" t="s">
        <v>209</v>
      </c>
      <c r="BU22" s="28" t="s">
        <v>209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30589685</v>
      </c>
      <c r="CD22" s="28">
        <v>0</v>
      </c>
      <c r="CE22" s="28">
        <v>0</v>
      </c>
      <c r="CF22" s="28" t="s">
        <v>209</v>
      </c>
      <c r="CG22" s="28" t="s">
        <v>209</v>
      </c>
      <c r="CH22" s="28">
        <v>0</v>
      </c>
      <c r="CI22" s="28">
        <v>2655652</v>
      </c>
      <c r="CJ22" s="28" t="s">
        <v>209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 t="s">
        <v>209</v>
      </c>
      <c r="CR22" s="28" t="s">
        <v>209</v>
      </c>
      <c r="CS22" s="28">
        <v>0</v>
      </c>
      <c r="CT22" s="28" t="s">
        <v>209</v>
      </c>
      <c r="CU22" s="28">
        <v>0</v>
      </c>
      <c r="CV22" s="28">
        <v>0</v>
      </c>
      <c r="CW22" s="28">
        <v>0</v>
      </c>
      <c r="CX22" s="28" t="s">
        <v>209</v>
      </c>
      <c r="CY22" s="28">
        <v>0</v>
      </c>
      <c r="CZ22" s="28" t="s">
        <v>209</v>
      </c>
      <c r="DA22" s="28">
        <v>22023578</v>
      </c>
      <c r="DB22" s="28" t="s">
        <v>209</v>
      </c>
      <c r="DC22" s="28" t="s">
        <v>210</v>
      </c>
      <c r="DD22" s="28">
        <v>0</v>
      </c>
      <c r="DE22" s="28" t="s">
        <v>209</v>
      </c>
      <c r="DF22" s="28">
        <v>0</v>
      </c>
      <c r="DG22" s="28">
        <v>0</v>
      </c>
      <c r="DH22" s="28">
        <v>0</v>
      </c>
      <c r="DI22" s="28">
        <v>0</v>
      </c>
      <c r="DJ22" s="28">
        <v>30713209</v>
      </c>
      <c r="DK22" s="28">
        <v>0</v>
      </c>
      <c r="DL22" s="28" t="s">
        <v>209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 t="s">
        <v>210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 t="s">
        <v>210</v>
      </c>
      <c r="EI22" s="28">
        <v>0</v>
      </c>
      <c r="EJ22" s="28">
        <v>0</v>
      </c>
      <c r="EK22" s="28">
        <v>0</v>
      </c>
      <c r="EL22" s="28">
        <v>3069914</v>
      </c>
      <c r="EM22" s="28">
        <v>0</v>
      </c>
      <c r="EN22" s="28">
        <v>53422044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 t="s">
        <v>210</v>
      </c>
      <c r="EV22" s="28">
        <v>0</v>
      </c>
      <c r="EW22" s="28">
        <v>0</v>
      </c>
      <c r="EX22" s="28">
        <v>0</v>
      </c>
      <c r="EY22" s="28">
        <v>0</v>
      </c>
      <c r="EZ22" s="28">
        <v>0</v>
      </c>
      <c r="FA22" s="28">
        <v>0</v>
      </c>
      <c r="FB22" s="28" t="s">
        <v>210</v>
      </c>
      <c r="FC22" s="28">
        <v>0</v>
      </c>
      <c r="FD22" s="28">
        <v>0</v>
      </c>
      <c r="FE22" s="28">
        <v>13041565</v>
      </c>
      <c r="FF22" s="28">
        <v>0</v>
      </c>
      <c r="FG22" s="28">
        <v>0</v>
      </c>
      <c r="FH22" s="28" t="s">
        <v>209</v>
      </c>
      <c r="FI22" s="28">
        <v>0</v>
      </c>
      <c r="FJ22" s="28" t="s">
        <v>209</v>
      </c>
      <c r="FK22" s="28">
        <v>0</v>
      </c>
      <c r="FL22" s="28">
        <v>0</v>
      </c>
      <c r="FM22" s="28" t="s">
        <v>210</v>
      </c>
      <c r="FN22" s="28" t="s">
        <v>208</v>
      </c>
      <c r="FO22" s="28">
        <v>73218396</v>
      </c>
      <c r="FP22" s="28" t="s">
        <v>207</v>
      </c>
      <c r="FQ22" s="28" t="s">
        <v>209</v>
      </c>
      <c r="FR22" s="28" t="s">
        <v>210</v>
      </c>
      <c r="FS22" s="28">
        <v>0</v>
      </c>
      <c r="FT22" s="28">
        <v>0</v>
      </c>
      <c r="FU22" s="28">
        <v>12465187</v>
      </c>
      <c r="FV22" s="28">
        <v>0</v>
      </c>
      <c r="FW22" s="28" t="s">
        <v>209</v>
      </c>
      <c r="FX22" s="28" t="s">
        <v>210</v>
      </c>
      <c r="FY22" s="28" t="s">
        <v>210</v>
      </c>
      <c r="FZ22" s="28" t="s">
        <v>209</v>
      </c>
      <c r="GA22" s="28" t="s">
        <v>207</v>
      </c>
      <c r="GB22" s="28" t="s">
        <v>210</v>
      </c>
      <c r="GC22" s="28" t="s">
        <v>210</v>
      </c>
      <c r="GD22" s="28">
        <v>0</v>
      </c>
      <c r="GE22" s="28" t="s">
        <v>209</v>
      </c>
      <c r="GF22" s="28" t="s">
        <v>207</v>
      </c>
      <c r="GG22" s="28">
        <v>109638776</v>
      </c>
      <c r="GH22" s="28">
        <v>10183133</v>
      </c>
      <c r="GI22" s="28" t="s">
        <v>207</v>
      </c>
      <c r="GJ22" s="28">
        <v>0</v>
      </c>
      <c r="GK22" s="28" t="s">
        <v>209</v>
      </c>
      <c r="GL22" s="28">
        <v>38420656</v>
      </c>
      <c r="GM22" s="28" t="s">
        <v>209</v>
      </c>
      <c r="GN22" s="28">
        <v>0</v>
      </c>
      <c r="GO22" s="28" t="s">
        <v>210</v>
      </c>
      <c r="GP22" s="28" t="s">
        <v>209</v>
      </c>
      <c r="GQ22" s="28">
        <v>0</v>
      </c>
      <c r="GR22" s="28">
        <v>0</v>
      </c>
      <c r="GS22" s="28" t="s">
        <v>210</v>
      </c>
      <c r="GT22" s="28">
        <v>0</v>
      </c>
      <c r="GU22" s="28" t="s">
        <v>208</v>
      </c>
      <c r="GV22" s="28">
        <v>0</v>
      </c>
      <c r="GW22" s="28">
        <v>0</v>
      </c>
      <c r="GX22" s="28">
        <v>0</v>
      </c>
      <c r="GY22" s="28">
        <v>0</v>
      </c>
      <c r="GZ22" s="28" t="s">
        <v>210</v>
      </c>
      <c r="HA22" s="28">
        <v>0</v>
      </c>
      <c r="HB22" s="28" t="s">
        <v>209</v>
      </c>
      <c r="HC22" s="28">
        <v>0</v>
      </c>
      <c r="HD22" s="28" t="s">
        <v>208</v>
      </c>
      <c r="HE22" s="28">
        <v>0</v>
      </c>
      <c r="HF22" s="28" t="s">
        <v>209</v>
      </c>
      <c r="HG22" s="28">
        <v>0</v>
      </c>
      <c r="HH22" s="28">
        <v>0</v>
      </c>
      <c r="HI22" s="28" t="s">
        <v>209</v>
      </c>
      <c r="HJ22" s="28" t="s">
        <v>210</v>
      </c>
      <c r="HK22" s="28" t="s">
        <v>209</v>
      </c>
      <c r="HL22" s="28">
        <v>0</v>
      </c>
      <c r="HM22" s="28">
        <v>0</v>
      </c>
      <c r="HN22" s="28">
        <v>0</v>
      </c>
      <c r="HO22" s="28">
        <v>0</v>
      </c>
      <c r="HP22" s="28">
        <v>0</v>
      </c>
      <c r="HQ22" s="28">
        <v>0</v>
      </c>
      <c r="HR22" s="28">
        <v>0</v>
      </c>
      <c r="HS22" s="28">
        <v>0</v>
      </c>
      <c r="HT22" s="28">
        <v>71939</v>
      </c>
      <c r="HU22" s="28">
        <v>0</v>
      </c>
      <c r="HV22" s="28" t="s">
        <v>208</v>
      </c>
      <c r="HW22" s="28">
        <v>0</v>
      </c>
      <c r="HX22" s="28" t="s">
        <v>209</v>
      </c>
      <c r="HY22" s="28">
        <v>0</v>
      </c>
      <c r="HZ22" s="28" t="s">
        <v>209</v>
      </c>
      <c r="IA22" s="28">
        <v>333815721</v>
      </c>
      <c r="IB22" s="28">
        <v>0</v>
      </c>
      <c r="IC22" s="28">
        <v>0</v>
      </c>
      <c r="ID22" s="28">
        <v>0</v>
      </c>
      <c r="IE22" s="28">
        <v>0</v>
      </c>
      <c r="IF22" s="28" t="s">
        <v>209</v>
      </c>
      <c r="IG22" s="28">
        <v>0</v>
      </c>
      <c r="IH22" s="28">
        <v>0</v>
      </c>
      <c r="II22" s="28">
        <v>0</v>
      </c>
      <c r="IJ22" s="28">
        <v>0</v>
      </c>
      <c r="IK22" s="28">
        <v>0</v>
      </c>
      <c r="IL22" s="28">
        <v>0</v>
      </c>
      <c r="IM22" s="28">
        <v>0</v>
      </c>
      <c r="IN22" s="28">
        <v>0</v>
      </c>
      <c r="IO22" s="28">
        <v>423223661</v>
      </c>
      <c r="IP22" s="28" t="s">
        <v>210</v>
      </c>
      <c r="IQ22" s="28">
        <v>0</v>
      </c>
      <c r="IR22" s="28">
        <v>0</v>
      </c>
      <c r="IS22" s="28">
        <v>0</v>
      </c>
      <c r="IT22" s="28">
        <v>729331830</v>
      </c>
      <c r="IU22" s="28">
        <v>0</v>
      </c>
      <c r="IV22" s="28">
        <v>0</v>
      </c>
      <c r="IW22" s="28">
        <v>0</v>
      </c>
      <c r="IX22" s="28" t="s">
        <v>210</v>
      </c>
      <c r="IY22" s="28">
        <v>0</v>
      </c>
      <c r="IZ22" s="28">
        <v>0</v>
      </c>
      <c r="JA22" s="28">
        <v>0</v>
      </c>
      <c r="JB22" s="28">
        <v>123567609</v>
      </c>
      <c r="JC22" s="28">
        <v>0</v>
      </c>
      <c r="JD22" s="28">
        <v>0</v>
      </c>
      <c r="JE22" s="28">
        <v>1506918</v>
      </c>
      <c r="JF22" s="28">
        <v>0</v>
      </c>
      <c r="JG22" s="28" t="s">
        <v>210</v>
      </c>
      <c r="JH22" s="28">
        <v>0</v>
      </c>
      <c r="JI22" s="28">
        <v>0</v>
      </c>
      <c r="JJ22" s="28">
        <v>0</v>
      </c>
      <c r="JK22" s="28">
        <v>0</v>
      </c>
      <c r="JL22" s="28">
        <v>0</v>
      </c>
      <c r="JM22" s="28">
        <v>0</v>
      </c>
      <c r="JN22" s="28">
        <v>0</v>
      </c>
      <c r="JO22" s="28">
        <v>0</v>
      </c>
      <c r="JP22" s="28">
        <v>0</v>
      </c>
      <c r="JQ22" s="28">
        <v>0</v>
      </c>
      <c r="JR22" s="34" t="s">
        <v>207</v>
      </c>
      <c r="JS22" s="28">
        <v>0</v>
      </c>
      <c r="JT22" s="28">
        <v>0</v>
      </c>
      <c r="JU22" s="28">
        <v>0</v>
      </c>
      <c r="JV22" s="28">
        <v>0</v>
      </c>
      <c r="JW22" s="28">
        <v>0</v>
      </c>
      <c r="JX22" s="28">
        <v>0</v>
      </c>
      <c r="JY22" s="28">
        <v>0</v>
      </c>
      <c r="JZ22" s="28">
        <v>0</v>
      </c>
      <c r="KA22" s="28">
        <v>0</v>
      </c>
      <c r="KB22" s="28">
        <v>0</v>
      </c>
      <c r="KC22" s="28">
        <v>0</v>
      </c>
      <c r="KD22" s="28">
        <v>0</v>
      </c>
      <c r="KE22" s="28">
        <v>0</v>
      </c>
      <c r="KF22" s="28">
        <v>0</v>
      </c>
      <c r="KG22" s="34" t="s">
        <v>210</v>
      </c>
      <c r="KH22" s="28">
        <v>22699245</v>
      </c>
      <c r="KI22" s="28">
        <v>0</v>
      </c>
      <c r="KJ22" s="34">
        <v>0</v>
      </c>
      <c r="KK22" s="34">
        <v>0</v>
      </c>
      <c r="KL22" s="34">
        <v>0</v>
      </c>
      <c r="KM22" s="34">
        <v>399539</v>
      </c>
      <c r="KN22" s="34">
        <v>0</v>
      </c>
      <c r="KO22" s="34" t="s">
        <v>210</v>
      </c>
      <c r="KP22" s="34">
        <v>28044414</v>
      </c>
      <c r="KQ22" s="34">
        <v>0</v>
      </c>
      <c r="KR22" s="34" t="s">
        <v>210</v>
      </c>
      <c r="KS22" s="34">
        <v>0</v>
      </c>
      <c r="KT22" s="34">
        <v>0</v>
      </c>
      <c r="KU22" s="34">
        <v>0</v>
      </c>
      <c r="KV22" s="34">
        <v>130231668</v>
      </c>
      <c r="KW22" s="34">
        <v>204526</v>
      </c>
      <c r="KX22" s="34">
        <v>0</v>
      </c>
      <c r="KY22" s="34">
        <v>4204</v>
      </c>
      <c r="KZ22" s="34">
        <v>0</v>
      </c>
      <c r="LA22" s="34">
        <v>0</v>
      </c>
      <c r="LB22" s="34">
        <v>0</v>
      </c>
      <c r="LC22" s="34">
        <v>0</v>
      </c>
    </row>
    <row r="23" spans="1:315" ht="17.25" customHeight="1">
      <c r="A23" s="103"/>
      <c r="B23" s="24" t="s">
        <v>91</v>
      </c>
      <c r="C23" s="36" t="s">
        <v>204</v>
      </c>
      <c r="D23" s="28">
        <v>0</v>
      </c>
      <c r="E23" s="28">
        <v>0</v>
      </c>
      <c r="F23" s="28">
        <v>0</v>
      </c>
      <c r="G23" s="28">
        <v>0</v>
      </c>
      <c r="H23" s="28" t="s">
        <v>148</v>
      </c>
      <c r="I23" s="28" t="s">
        <v>148</v>
      </c>
      <c r="J23" s="28">
        <v>0</v>
      </c>
      <c r="K23" s="28" t="s">
        <v>207</v>
      </c>
      <c r="L23" s="28">
        <v>0</v>
      </c>
      <c r="M23" s="28" t="s">
        <v>209</v>
      </c>
      <c r="N23" s="28" t="s">
        <v>209</v>
      </c>
      <c r="O23" s="28">
        <v>0</v>
      </c>
      <c r="P23" s="28">
        <v>0</v>
      </c>
      <c r="Q23" s="28">
        <v>0</v>
      </c>
      <c r="R23" s="28">
        <v>0</v>
      </c>
      <c r="S23" s="28" t="s">
        <v>208</v>
      </c>
      <c r="T23" s="28">
        <v>0</v>
      </c>
      <c r="U23" s="28" t="s">
        <v>209</v>
      </c>
      <c r="V23" s="28" t="s">
        <v>209</v>
      </c>
      <c r="W23" s="28" t="s">
        <v>207</v>
      </c>
      <c r="X23" s="28" t="s">
        <v>149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 t="s">
        <v>209</v>
      </c>
      <c r="AH23" s="28">
        <v>0</v>
      </c>
      <c r="AI23" s="28" t="s">
        <v>208</v>
      </c>
      <c r="AJ23" s="28">
        <v>0</v>
      </c>
      <c r="AK23" s="28">
        <v>0</v>
      </c>
      <c r="AL23" s="28">
        <v>0</v>
      </c>
      <c r="AM23" s="28">
        <v>0</v>
      </c>
      <c r="AN23" s="28" t="s">
        <v>207</v>
      </c>
      <c r="AO23" s="28">
        <v>0</v>
      </c>
      <c r="AP23" s="28" t="s">
        <v>210</v>
      </c>
      <c r="AQ23" s="28">
        <v>0</v>
      </c>
      <c r="AR23" s="28" t="s">
        <v>207</v>
      </c>
      <c r="AS23" s="28">
        <v>0</v>
      </c>
      <c r="AT23" s="28">
        <v>0</v>
      </c>
      <c r="AU23" s="28" t="s">
        <v>209</v>
      </c>
      <c r="AV23" s="28">
        <v>0</v>
      </c>
      <c r="AW23" s="28">
        <v>0</v>
      </c>
      <c r="AX23" s="28">
        <v>0</v>
      </c>
      <c r="AY23" s="28" t="s">
        <v>207</v>
      </c>
      <c r="AZ23" s="28" t="s">
        <v>209</v>
      </c>
      <c r="BA23" s="28">
        <v>0</v>
      </c>
      <c r="BB23" s="28" t="s">
        <v>208</v>
      </c>
      <c r="BC23" s="28" t="s">
        <v>210</v>
      </c>
      <c r="BD23" s="28" t="s">
        <v>207</v>
      </c>
      <c r="BE23" s="28" t="s">
        <v>209</v>
      </c>
      <c r="BF23" s="28">
        <v>0</v>
      </c>
      <c r="BG23" s="28" t="s">
        <v>209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 t="s">
        <v>210</v>
      </c>
      <c r="BN23" s="28">
        <v>0</v>
      </c>
      <c r="BO23" s="28">
        <v>0</v>
      </c>
      <c r="BP23" s="28" t="s">
        <v>209</v>
      </c>
      <c r="BQ23" s="28" t="s">
        <v>209</v>
      </c>
      <c r="BR23" s="28" t="s">
        <v>207</v>
      </c>
      <c r="BS23" s="28">
        <v>0</v>
      </c>
      <c r="BT23" s="28" t="s">
        <v>209</v>
      </c>
      <c r="BU23" s="28" t="s">
        <v>209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 t="s">
        <v>209</v>
      </c>
      <c r="CG23" s="28" t="s">
        <v>209</v>
      </c>
      <c r="CH23" s="28">
        <v>0</v>
      </c>
      <c r="CI23" s="28">
        <v>0</v>
      </c>
      <c r="CJ23" s="28" t="s">
        <v>209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 t="s">
        <v>209</v>
      </c>
      <c r="CR23" s="28" t="s">
        <v>209</v>
      </c>
      <c r="CS23" s="28">
        <v>0</v>
      </c>
      <c r="CT23" s="28" t="s">
        <v>209</v>
      </c>
      <c r="CU23" s="28">
        <v>0</v>
      </c>
      <c r="CV23" s="28">
        <v>0</v>
      </c>
      <c r="CW23" s="28">
        <v>0</v>
      </c>
      <c r="CX23" s="28" t="s">
        <v>209</v>
      </c>
      <c r="CY23" s="28">
        <v>0</v>
      </c>
      <c r="CZ23" s="28" t="s">
        <v>209</v>
      </c>
      <c r="DA23" s="28">
        <v>0</v>
      </c>
      <c r="DB23" s="28" t="s">
        <v>209</v>
      </c>
      <c r="DC23" s="28" t="s">
        <v>210</v>
      </c>
      <c r="DD23" s="28">
        <v>0</v>
      </c>
      <c r="DE23" s="28" t="s">
        <v>209</v>
      </c>
      <c r="DF23" s="28">
        <v>0</v>
      </c>
      <c r="DG23" s="28">
        <v>0</v>
      </c>
      <c r="DH23" s="28">
        <v>0</v>
      </c>
      <c r="DI23" s="28">
        <v>0</v>
      </c>
      <c r="DJ23" s="28">
        <v>0</v>
      </c>
      <c r="DK23" s="28">
        <v>0</v>
      </c>
      <c r="DL23" s="28" t="s">
        <v>209</v>
      </c>
      <c r="DM23" s="28">
        <v>0</v>
      </c>
      <c r="DN23" s="28">
        <v>0</v>
      </c>
      <c r="DO23" s="28">
        <v>0</v>
      </c>
      <c r="DP23" s="28">
        <v>0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 t="s">
        <v>210</v>
      </c>
      <c r="DX23" s="28">
        <v>0</v>
      </c>
      <c r="DY23" s="28">
        <v>0</v>
      </c>
      <c r="DZ23" s="28">
        <v>0</v>
      </c>
      <c r="EA23" s="28">
        <v>0</v>
      </c>
      <c r="EB23" s="28">
        <v>0</v>
      </c>
      <c r="EC23" s="28">
        <v>0</v>
      </c>
      <c r="ED23" s="28">
        <v>0</v>
      </c>
      <c r="EE23" s="28">
        <v>0</v>
      </c>
      <c r="EF23" s="28">
        <v>0</v>
      </c>
      <c r="EG23" s="28">
        <v>0</v>
      </c>
      <c r="EH23" s="28" t="s">
        <v>210</v>
      </c>
      <c r="EI23" s="28">
        <v>0</v>
      </c>
      <c r="EJ23" s="28">
        <v>0</v>
      </c>
      <c r="EK23" s="28">
        <v>0</v>
      </c>
      <c r="EL23" s="28">
        <v>0</v>
      </c>
      <c r="EM23" s="28">
        <v>0</v>
      </c>
      <c r="EN23" s="28">
        <v>0</v>
      </c>
      <c r="EO23" s="28">
        <v>0</v>
      </c>
      <c r="EP23" s="28">
        <v>0</v>
      </c>
      <c r="EQ23" s="28">
        <v>0</v>
      </c>
      <c r="ER23" s="28">
        <v>0</v>
      </c>
      <c r="ES23" s="28">
        <v>0</v>
      </c>
      <c r="ET23" s="28">
        <v>0</v>
      </c>
      <c r="EU23" s="28" t="s">
        <v>210</v>
      </c>
      <c r="EV23" s="28">
        <v>0</v>
      </c>
      <c r="EW23" s="28">
        <v>0</v>
      </c>
      <c r="EX23" s="28">
        <v>0</v>
      </c>
      <c r="EY23" s="28">
        <v>0</v>
      </c>
      <c r="EZ23" s="28">
        <v>0</v>
      </c>
      <c r="FA23" s="28">
        <v>0</v>
      </c>
      <c r="FB23" s="28" t="s">
        <v>210</v>
      </c>
      <c r="FC23" s="28">
        <v>0</v>
      </c>
      <c r="FD23" s="28">
        <v>0</v>
      </c>
      <c r="FE23" s="28">
        <v>0</v>
      </c>
      <c r="FF23" s="28">
        <v>0</v>
      </c>
      <c r="FG23" s="28">
        <v>0</v>
      </c>
      <c r="FH23" s="28" t="s">
        <v>209</v>
      </c>
      <c r="FI23" s="28">
        <v>0</v>
      </c>
      <c r="FJ23" s="28" t="s">
        <v>209</v>
      </c>
      <c r="FK23" s="28">
        <v>0</v>
      </c>
      <c r="FL23" s="28">
        <v>0</v>
      </c>
      <c r="FM23" s="28" t="s">
        <v>210</v>
      </c>
      <c r="FN23" s="28" t="s">
        <v>208</v>
      </c>
      <c r="FO23" s="28">
        <v>0</v>
      </c>
      <c r="FP23" s="28" t="s">
        <v>207</v>
      </c>
      <c r="FQ23" s="28" t="s">
        <v>209</v>
      </c>
      <c r="FR23" s="28" t="s">
        <v>210</v>
      </c>
      <c r="FS23" s="28">
        <v>0</v>
      </c>
      <c r="FT23" s="28">
        <v>0</v>
      </c>
      <c r="FU23" s="28">
        <v>0</v>
      </c>
      <c r="FV23" s="28">
        <v>0</v>
      </c>
      <c r="FW23" s="28" t="s">
        <v>209</v>
      </c>
      <c r="FX23" s="28" t="s">
        <v>210</v>
      </c>
      <c r="FY23" s="28" t="s">
        <v>210</v>
      </c>
      <c r="FZ23" s="28" t="s">
        <v>209</v>
      </c>
      <c r="GA23" s="28" t="s">
        <v>207</v>
      </c>
      <c r="GB23" s="28" t="s">
        <v>210</v>
      </c>
      <c r="GC23" s="28" t="s">
        <v>210</v>
      </c>
      <c r="GD23" s="28">
        <v>0</v>
      </c>
      <c r="GE23" s="28" t="s">
        <v>209</v>
      </c>
      <c r="GF23" s="28" t="s">
        <v>207</v>
      </c>
      <c r="GG23" s="28">
        <v>0</v>
      </c>
      <c r="GH23" s="28">
        <v>0</v>
      </c>
      <c r="GI23" s="28" t="s">
        <v>207</v>
      </c>
      <c r="GJ23" s="28">
        <v>0</v>
      </c>
      <c r="GK23" s="28" t="s">
        <v>209</v>
      </c>
      <c r="GL23" s="28">
        <v>0</v>
      </c>
      <c r="GM23" s="28" t="s">
        <v>209</v>
      </c>
      <c r="GN23" s="28">
        <v>0</v>
      </c>
      <c r="GO23" s="28" t="s">
        <v>210</v>
      </c>
      <c r="GP23" s="28" t="s">
        <v>209</v>
      </c>
      <c r="GQ23" s="28">
        <v>0</v>
      </c>
      <c r="GR23" s="28">
        <v>0</v>
      </c>
      <c r="GS23" s="28" t="s">
        <v>210</v>
      </c>
      <c r="GT23" s="28">
        <v>0</v>
      </c>
      <c r="GU23" s="28" t="s">
        <v>208</v>
      </c>
      <c r="GV23" s="28">
        <v>0</v>
      </c>
      <c r="GW23" s="28">
        <v>0</v>
      </c>
      <c r="GX23" s="28">
        <v>0</v>
      </c>
      <c r="GY23" s="28">
        <v>0</v>
      </c>
      <c r="GZ23" s="28" t="s">
        <v>210</v>
      </c>
      <c r="HA23" s="28">
        <v>0</v>
      </c>
      <c r="HB23" s="28" t="s">
        <v>209</v>
      </c>
      <c r="HC23" s="28">
        <v>0</v>
      </c>
      <c r="HD23" s="28" t="s">
        <v>208</v>
      </c>
      <c r="HE23" s="28">
        <v>0</v>
      </c>
      <c r="HF23" s="28" t="s">
        <v>209</v>
      </c>
      <c r="HG23" s="28">
        <v>0</v>
      </c>
      <c r="HH23" s="28">
        <v>0</v>
      </c>
      <c r="HI23" s="28" t="s">
        <v>209</v>
      </c>
      <c r="HJ23" s="28" t="s">
        <v>210</v>
      </c>
      <c r="HK23" s="28" t="s">
        <v>209</v>
      </c>
      <c r="HL23" s="28">
        <v>0</v>
      </c>
      <c r="HM23" s="28">
        <v>0</v>
      </c>
      <c r="HN23" s="28">
        <v>0</v>
      </c>
      <c r="HO23" s="28">
        <v>0</v>
      </c>
      <c r="HP23" s="28">
        <v>0</v>
      </c>
      <c r="HQ23" s="28">
        <v>0</v>
      </c>
      <c r="HR23" s="28">
        <v>0</v>
      </c>
      <c r="HS23" s="28">
        <v>0</v>
      </c>
      <c r="HT23" s="28">
        <v>0</v>
      </c>
      <c r="HU23" s="28">
        <v>0</v>
      </c>
      <c r="HV23" s="28" t="s">
        <v>208</v>
      </c>
      <c r="HW23" s="28">
        <v>0</v>
      </c>
      <c r="HX23" s="28" t="s">
        <v>209</v>
      </c>
      <c r="HY23" s="28">
        <v>0</v>
      </c>
      <c r="HZ23" s="28" t="s">
        <v>209</v>
      </c>
      <c r="IA23" s="28">
        <v>0</v>
      </c>
      <c r="IB23" s="28">
        <v>0</v>
      </c>
      <c r="IC23" s="28">
        <v>0</v>
      </c>
      <c r="ID23" s="28">
        <v>0</v>
      </c>
      <c r="IE23" s="28">
        <v>0</v>
      </c>
      <c r="IF23" s="28" t="s">
        <v>209</v>
      </c>
      <c r="IG23" s="28">
        <v>0</v>
      </c>
      <c r="IH23" s="28">
        <v>0</v>
      </c>
      <c r="II23" s="28">
        <v>0</v>
      </c>
      <c r="IJ23" s="28">
        <v>0</v>
      </c>
      <c r="IK23" s="28">
        <v>0</v>
      </c>
      <c r="IL23" s="28">
        <v>0</v>
      </c>
      <c r="IM23" s="28">
        <v>0</v>
      </c>
      <c r="IN23" s="28">
        <v>0</v>
      </c>
      <c r="IO23" s="28">
        <v>0</v>
      </c>
      <c r="IP23" s="28" t="s">
        <v>210</v>
      </c>
      <c r="IQ23" s="28">
        <v>0</v>
      </c>
      <c r="IR23" s="28">
        <v>0</v>
      </c>
      <c r="IS23" s="28">
        <v>0</v>
      </c>
      <c r="IT23" s="28">
        <v>0</v>
      </c>
      <c r="IU23" s="28">
        <v>0</v>
      </c>
      <c r="IV23" s="28">
        <v>0</v>
      </c>
      <c r="IW23" s="28">
        <v>0</v>
      </c>
      <c r="IX23" s="28" t="s">
        <v>210</v>
      </c>
      <c r="IY23" s="28">
        <v>0</v>
      </c>
      <c r="IZ23" s="28">
        <v>0</v>
      </c>
      <c r="JA23" s="28">
        <v>0</v>
      </c>
      <c r="JB23" s="28">
        <v>0</v>
      </c>
      <c r="JC23" s="28">
        <v>0</v>
      </c>
      <c r="JD23" s="28">
        <v>0</v>
      </c>
      <c r="JE23" s="28">
        <v>0</v>
      </c>
      <c r="JF23" s="28">
        <v>0</v>
      </c>
      <c r="JG23" s="28" t="s">
        <v>210</v>
      </c>
      <c r="JH23" s="28">
        <v>0</v>
      </c>
      <c r="JI23" s="28">
        <v>0</v>
      </c>
      <c r="JJ23" s="34">
        <v>0</v>
      </c>
      <c r="JK23" s="34">
        <v>0</v>
      </c>
      <c r="JL23" s="34">
        <v>0</v>
      </c>
      <c r="JM23" s="34">
        <v>0</v>
      </c>
      <c r="JN23" s="34">
        <v>0</v>
      </c>
      <c r="JO23" s="34">
        <v>0</v>
      </c>
      <c r="JP23" s="34">
        <v>0</v>
      </c>
      <c r="JQ23" s="34">
        <v>0</v>
      </c>
      <c r="JR23" s="34" t="s">
        <v>207</v>
      </c>
      <c r="JS23" s="34">
        <v>0</v>
      </c>
      <c r="JT23" s="34">
        <v>0</v>
      </c>
      <c r="JU23" s="34">
        <v>0</v>
      </c>
      <c r="JV23" s="34">
        <v>0</v>
      </c>
      <c r="JW23" s="34">
        <v>0</v>
      </c>
      <c r="JX23" s="34">
        <v>0</v>
      </c>
      <c r="JY23" s="34">
        <v>0</v>
      </c>
      <c r="JZ23" s="34">
        <v>0</v>
      </c>
      <c r="KA23" s="34">
        <v>0</v>
      </c>
      <c r="KB23" s="34">
        <v>0</v>
      </c>
      <c r="KC23" s="34">
        <v>0</v>
      </c>
      <c r="KD23" s="34">
        <v>0</v>
      </c>
      <c r="KE23" s="34">
        <v>0</v>
      </c>
      <c r="KF23" s="34">
        <v>0</v>
      </c>
      <c r="KG23" s="34" t="s">
        <v>210</v>
      </c>
      <c r="KH23" s="34">
        <v>0</v>
      </c>
      <c r="KI23" s="34">
        <v>0</v>
      </c>
      <c r="KJ23" s="34">
        <v>0</v>
      </c>
      <c r="KK23" s="34">
        <v>0</v>
      </c>
      <c r="KL23" s="34">
        <v>0</v>
      </c>
      <c r="KM23" s="34">
        <v>0</v>
      </c>
      <c r="KN23" s="34">
        <v>0</v>
      </c>
      <c r="KO23" s="34" t="s">
        <v>210</v>
      </c>
      <c r="KP23" s="34">
        <v>0</v>
      </c>
      <c r="KQ23" s="34">
        <v>0</v>
      </c>
      <c r="KR23" s="34" t="s">
        <v>210</v>
      </c>
      <c r="KS23" s="34">
        <v>0</v>
      </c>
      <c r="KT23" s="34">
        <v>0</v>
      </c>
      <c r="KU23" s="34">
        <v>0</v>
      </c>
      <c r="KV23" s="34">
        <v>0</v>
      </c>
      <c r="KW23" s="34">
        <v>0</v>
      </c>
      <c r="KX23" s="34">
        <v>0</v>
      </c>
      <c r="KY23" s="34">
        <v>0</v>
      </c>
      <c r="KZ23" s="34">
        <v>0</v>
      </c>
      <c r="LA23" s="34">
        <v>0</v>
      </c>
      <c r="LB23" s="34">
        <v>0</v>
      </c>
      <c r="LC23" s="34">
        <v>0</v>
      </c>
    </row>
    <row r="24" spans="1:315" ht="17.25" customHeight="1">
      <c r="A24" s="103"/>
      <c r="B24" s="24" t="s">
        <v>93</v>
      </c>
      <c r="C24" s="21" t="s">
        <v>48</v>
      </c>
      <c r="D24" s="28">
        <v>0</v>
      </c>
      <c r="E24" s="28">
        <v>0</v>
      </c>
      <c r="F24" s="28">
        <v>0</v>
      </c>
      <c r="G24" s="28">
        <v>0</v>
      </c>
      <c r="H24" s="28" t="s">
        <v>148</v>
      </c>
      <c r="I24" s="28" t="s">
        <v>148</v>
      </c>
      <c r="J24" s="28">
        <v>0</v>
      </c>
      <c r="K24" s="28" t="s">
        <v>207</v>
      </c>
      <c r="L24" s="28">
        <v>0</v>
      </c>
      <c r="M24" s="28" t="s">
        <v>209</v>
      </c>
      <c r="N24" s="28" t="s">
        <v>209</v>
      </c>
      <c r="O24" s="28">
        <v>0</v>
      </c>
      <c r="P24" s="28">
        <v>0</v>
      </c>
      <c r="Q24" s="28">
        <v>0</v>
      </c>
      <c r="R24" s="28">
        <v>0</v>
      </c>
      <c r="S24" s="28" t="s">
        <v>208</v>
      </c>
      <c r="T24" s="28">
        <v>0</v>
      </c>
      <c r="U24" s="28" t="s">
        <v>209</v>
      </c>
      <c r="V24" s="28" t="s">
        <v>209</v>
      </c>
      <c r="W24" s="28" t="s">
        <v>207</v>
      </c>
      <c r="X24" s="28" t="s">
        <v>149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491828292</v>
      </c>
      <c r="AF24" s="28">
        <v>0</v>
      </c>
      <c r="AG24" s="28" t="s">
        <v>209</v>
      </c>
      <c r="AH24" s="28">
        <v>0</v>
      </c>
      <c r="AI24" s="28" t="s">
        <v>208</v>
      </c>
      <c r="AJ24" s="28">
        <v>0</v>
      </c>
      <c r="AK24" s="28">
        <v>0</v>
      </c>
      <c r="AL24" s="28">
        <v>0</v>
      </c>
      <c r="AM24" s="28">
        <v>0</v>
      </c>
      <c r="AN24" s="28" t="s">
        <v>207</v>
      </c>
      <c r="AO24" s="28">
        <v>0</v>
      </c>
      <c r="AP24" s="28" t="s">
        <v>210</v>
      </c>
      <c r="AQ24" s="28">
        <v>0</v>
      </c>
      <c r="AR24" s="28" t="s">
        <v>207</v>
      </c>
      <c r="AS24" s="28">
        <v>6963000</v>
      </c>
      <c r="AT24" s="28">
        <v>0</v>
      </c>
      <c r="AU24" s="28" t="s">
        <v>209</v>
      </c>
      <c r="AV24" s="28">
        <v>0</v>
      </c>
      <c r="AW24" s="28">
        <v>0</v>
      </c>
      <c r="AX24" s="28">
        <v>0</v>
      </c>
      <c r="AY24" s="28" t="s">
        <v>207</v>
      </c>
      <c r="AZ24" s="28" t="s">
        <v>209</v>
      </c>
      <c r="BA24" s="28">
        <v>0</v>
      </c>
      <c r="BB24" s="28" t="s">
        <v>208</v>
      </c>
      <c r="BC24" s="28" t="s">
        <v>210</v>
      </c>
      <c r="BD24" s="28" t="s">
        <v>207</v>
      </c>
      <c r="BE24" s="28" t="s">
        <v>209</v>
      </c>
      <c r="BF24" s="28">
        <v>0</v>
      </c>
      <c r="BG24" s="28" t="s">
        <v>209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 t="s">
        <v>210</v>
      </c>
      <c r="BN24" s="28">
        <v>0</v>
      </c>
      <c r="BO24" s="28">
        <v>0</v>
      </c>
      <c r="BP24" s="28" t="s">
        <v>209</v>
      </c>
      <c r="BQ24" s="28" t="s">
        <v>209</v>
      </c>
      <c r="BR24" s="28" t="s">
        <v>207</v>
      </c>
      <c r="BS24" s="28">
        <v>0</v>
      </c>
      <c r="BT24" s="28" t="s">
        <v>209</v>
      </c>
      <c r="BU24" s="28" t="s">
        <v>209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34">
        <v>748941461</v>
      </c>
      <c r="CF24" s="28" t="s">
        <v>209</v>
      </c>
      <c r="CG24" s="28" t="s">
        <v>209</v>
      </c>
      <c r="CH24" s="28">
        <v>0</v>
      </c>
      <c r="CI24" s="28">
        <v>0</v>
      </c>
      <c r="CJ24" s="28" t="s">
        <v>209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 t="s">
        <v>209</v>
      </c>
      <c r="CR24" s="28" t="s">
        <v>209</v>
      </c>
      <c r="CS24" s="28">
        <v>0</v>
      </c>
      <c r="CT24" s="28" t="s">
        <v>209</v>
      </c>
      <c r="CU24" s="28">
        <v>0</v>
      </c>
      <c r="CV24" s="28">
        <v>0</v>
      </c>
      <c r="CW24" s="28">
        <v>0</v>
      </c>
      <c r="CX24" s="28" t="s">
        <v>209</v>
      </c>
      <c r="CY24" s="28">
        <v>0</v>
      </c>
      <c r="CZ24" s="28" t="s">
        <v>209</v>
      </c>
      <c r="DA24" s="28">
        <v>0</v>
      </c>
      <c r="DB24" s="28" t="s">
        <v>209</v>
      </c>
      <c r="DC24" s="28" t="s">
        <v>210</v>
      </c>
      <c r="DD24" s="28">
        <v>0</v>
      </c>
      <c r="DE24" s="28" t="s">
        <v>209</v>
      </c>
      <c r="DF24" s="28">
        <v>0</v>
      </c>
      <c r="DG24" s="28">
        <v>0</v>
      </c>
      <c r="DH24" s="28">
        <v>0</v>
      </c>
      <c r="DI24" s="28">
        <v>0</v>
      </c>
      <c r="DJ24" s="28">
        <v>95215663</v>
      </c>
      <c r="DK24" s="28">
        <v>0</v>
      </c>
      <c r="DL24" s="28" t="s">
        <v>209</v>
      </c>
      <c r="DM24" s="28">
        <v>0</v>
      </c>
      <c r="DN24" s="28">
        <v>0</v>
      </c>
      <c r="DO24" s="28">
        <v>0</v>
      </c>
      <c r="DP24" s="28">
        <v>0</v>
      </c>
      <c r="DQ24" s="28">
        <v>0</v>
      </c>
      <c r="DR24" s="28">
        <v>0</v>
      </c>
      <c r="DS24" s="28">
        <v>0</v>
      </c>
      <c r="DT24" s="28">
        <v>0</v>
      </c>
      <c r="DU24" s="28">
        <v>0</v>
      </c>
      <c r="DV24" s="28">
        <v>0</v>
      </c>
      <c r="DW24" s="28" t="s">
        <v>210</v>
      </c>
      <c r="DX24" s="28">
        <v>18796400</v>
      </c>
      <c r="DY24" s="28">
        <v>0</v>
      </c>
      <c r="DZ24" s="28">
        <v>0</v>
      </c>
      <c r="EA24" s="28">
        <v>0</v>
      </c>
      <c r="EB24" s="28">
        <v>0</v>
      </c>
      <c r="EC24" s="28">
        <v>0</v>
      </c>
      <c r="ED24" s="28">
        <v>0</v>
      </c>
      <c r="EE24" s="28">
        <v>0</v>
      </c>
      <c r="EF24" s="28">
        <v>0</v>
      </c>
      <c r="EG24" s="28">
        <v>0</v>
      </c>
      <c r="EH24" s="28" t="s">
        <v>210</v>
      </c>
      <c r="EI24" s="28">
        <v>0</v>
      </c>
      <c r="EJ24" s="28">
        <v>0</v>
      </c>
      <c r="EK24" s="28">
        <v>0</v>
      </c>
      <c r="EL24" s="28">
        <v>1902492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0</v>
      </c>
      <c r="EU24" s="28" t="s">
        <v>210</v>
      </c>
      <c r="EV24" s="28">
        <v>0</v>
      </c>
      <c r="EW24" s="28">
        <v>0</v>
      </c>
      <c r="EX24" s="28">
        <v>0</v>
      </c>
      <c r="EY24" s="28">
        <v>0</v>
      </c>
      <c r="EZ24" s="28">
        <v>0</v>
      </c>
      <c r="FA24" s="28">
        <v>0</v>
      </c>
      <c r="FB24" s="28" t="s">
        <v>210</v>
      </c>
      <c r="FC24" s="28">
        <v>0</v>
      </c>
      <c r="FD24" s="28">
        <v>135017895</v>
      </c>
      <c r="FE24" s="28">
        <v>0</v>
      </c>
      <c r="FF24" s="28">
        <v>0</v>
      </c>
      <c r="FG24" s="28">
        <v>0</v>
      </c>
      <c r="FH24" s="28" t="s">
        <v>209</v>
      </c>
      <c r="FI24" s="28">
        <v>0</v>
      </c>
      <c r="FJ24" s="28" t="s">
        <v>209</v>
      </c>
      <c r="FK24" s="28">
        <v>0</v>
      </c>
      <c r="FL24" s="28">
        <v>0</v>
      </c>
      <c r="FM24" s="28" t="s">
        <v>210</v>
      </c>
      <c r="FN24" s="28" t="s">
        <v>208</v>
      </c>
      <c r="FO24" s="28">
        <v>0</v>
      </c>
      <c r="FP24" s="28" t="s">
        <v>207</v>
      </c>
      <c r="FQ24" s="28" t="s">
        <v>209</v>
      </c>
      <c r="FR24" s="28" t="s">
        <v>210</v>
      </c>
      <c r="FS24" s="28">
        <v>0</v>
      </c>
      <c r="FT24" s="28">
        <v>0</v>
      </c>
      <c r="FU24" s="28">
        <v>0</v>
      </c>
      <c r="FV24" s="28">
        <v>0</v>
      </c>
      <c r="FW24" s="28" t="s">
        <v>209</v>
      </c>
      <c r="FX24" s="28" t="s">
        <v>210</v>
      </c>
      <c r="FY24" s="28" t="s">
        <v>210</v>
      </c>
      <c r="FZ24" s="28" t="s">
        <v>209</v>
      </c>
      <c r="GA24" s="28" t="s">
        <v>207</v>
      </c>
      <c r="GB24" s="28" t="s">
        <v>210</v>
      </c>
      <c r="GC24" s="28" t="s">
        <v>210</v>
      </c>
      <c r="GD24" s="28">
        <v>0</v>
      </c>
      <c r="GE24" s="28" t="s">
        <v>209</v>
      </c>
      <c r="GF24" s="28" t="s">
        <v>207</v>
      </c>
      <c r="GG24" s="28">
        <v>0</v>
      </c>
      <c r="GH24" s="28">
        <v>0</v>
      </c>
      <c r="GI24" s="28" t="s">
        <v>207</v>
      </c>
      <c r="GJ24" s="28">
        <v>0</v>
      </c>
      <c r="GK24" s="28" t="s">
        <v>209</v>
      </c>
      <c r="GL24" s="28">
        <v>0</v>
      </c>
      <c r="GM24" s="28" t="s">
        <v>209</v>
      </c>
      <c r="GN24" s="28">
        <v>0</v>
      </c>
      <c r="GO24" s="28" t="s">
        <v>210</v>
      </c>
      <c r="GP24" s="28" t="s">
        <v>209</v>
      </c>
      <c r="GQ24" s="28">
        <v>356873556</v>
      </c>
      <c r="GR24" s="28">
        <v>0</v>
      </c>
      <c r="GS24" s="28" t="s">
        <v>210</v>
      </c>
      <c r="GT24" s="28">
        <v>0</v>
      </c>
      <c r="GU24" s="28" t="s">
        <v>208</v>
      </c>
      <c r="GV24" s="28">
        <v>0</v>
      </c>
      <c r="GW24" s="28">
        <v>0</v>
      </c>
      <c r="GX24" s="28">
        <v>0</v>
      </c>
      <c r="GY24" s="28">
        <v>0</v>
      </c>
      <c r="GZ24" s="28" t="s">
        <v>210</v>
      </c>
      <c r="HA24" s="28">
        <v>0</v>
      </c>
      <c r="HB24" s="28" t="s">
        <v>209</v>
      </c>
      <c r="HC24" s="28">
        <v>0</v>
      </c>
      <c r="HD24" s="28" t="s">
        <v>208</v>
      </c>
      <c r="HE24" s="28">
        <v>0</v>
      </c>
      <c r="HF24" s="28" t="s">
        <v>209</v>
      </c>
      <c r="HG24" s="28">
        <v>0</v>
      </c>
      <c r="HH24" s="28">
        <v>0</v>
      </c>
      <c r="HI24" s="28" t="s">
        <v>209</v>
      </c>
      <c r="HJ24" s="28" t="s">
        <v>210</v>
      </c>
      <c r="HK24" s="28" t="s">
        <v>209</v>
      </c>
      <c r="HL24" s="28">
        <v>0</v>
      </c>
      <c r="HM24" s="28">
        <v>0</v>
      </c>
      <c r="HN24" s="28">
        <v>0</v>
      </c>
      <c r="HO24" s="28">
        <v>0</v>
      </c>
      <c r="HP24" s="28">
        <v>0</v>
      </c>
      <c r="HQ24" s="28">
        <v>0</v>
      </c>
      <c r="HR24" s="28">
        <v>0</v>
      </c>
      <c r="HS24" s="28">
        <v>0</v>
      </c>
      <c r="HT24" s="28">
        <v>0</v>
      </c>
      <c r="HU24" s="28">
        <v>0</v>
      </c>
      <c r="HV24" s="28" t="s">
        <v>208</v>
      </c>
      <c r="HW24" s="28">
        <v>0</v>
      </c>
      <c r="HX24" s="28" t="s">
        <v>209</v>
      </c>
      <c r="HY24" s="28">
        <v>0</v>
      </c>
      <c r="HZ24" s="28" t="s">
        <v>209</v>
      </c>
      <c r="IA24" s="28">
        <v>249473666</v>
      </c>
      <c r="IB24" s="28">
        <v>0</v>
      </c>
      <c r="IC24" s="28">
        <v>0</v>
      </c>
      <c r="ID24" s="28">
        <v>0</v>
      </c>
      <c r="IE24" s="28">
        <v>0</v>
      </c>
      <c r="IF24" s="28" t="s">
        <v>209</v>
      </c>
      <c r="IG24" s="28">
        <v>0</v>
      </c>
      <c r="IH24" s="28">
        <v>0</v>
      </c>
      <c r="II24" s="28">
        <v>0</v>
      </c>
      <c r="IJ24" s="28">
        <v>0</v>
      </c>
      <c r="IK24" s="28">
        <v>0</v>
      </c>
      <c r="IL24" s="28">
        <v>0</v>
      </c>
      <c r="IM24" s="28">
        <v>0</v>
      </c>
      <c r="IN24" s="28">
        <v>0</v>
      </c>
      <c r="IO24" s="28">
        <v>20144379</v>
      </c>
      <c r="IP24" s="28" t="s">
        <v>210</v>
      </c>
      <c r="IQ24" s="28">
        <v>0</v>
      </c>
      <c r="IR24" s="28">
        <v>0</v>
      </c>
      <c r="IS24" s="28">
        <v>0</v>
      </c>
      <c r="IT24" s="28">
        <v>77469865</v>
      </c>
      <c r="IU24" s="28">
        <v>0</v>
      </c>
      <c r="IV24" s="28">
        <v>0</v>
      </c>
      <c r="IW24" s="28">
        <v>0</v>
      </c>
      <c r="IX24" s="28" t="s">
        <v>210</v>
      </c>
      <c r="IY24" s="28">
        <v>0</v>
      </c>
      <c r="IZ24" s="28">
        <v>0</v>
      </c>
      <c r="JA24" s="28">
        <v>0</v>
      </c>
      <c r="JB24" s="28">
        <v>0</v>
      </c>
      <c r="JC24" s="28">
        <v>0</v>
      </c>
      <c r="JD24" s="28">
        <v>0</v>
      </c>
      <c r="JE24" s="28">
        <v>0</v>
      </c>
      <c r="JF24" s="28">
        <v>0</v>
      </c>
      <c r="JG24" s="28" t="s">
        <v>210</v>
      </c>
      <c r="JH24" s="28">
        <v>0</v>
      </c>
      <c r="JI24" s="28">
        <v>0</v>
      </c>
      <c r="JJ24" s="34">
        <v>0</v>
      </c>
      <c r="JK24" s="34">
        <v>0</v>
      </c>
      <c r="JL24" s="34">
        <v>0</v>
      </c>
      <c r="JM24" s="34">
        <v>0</v>
      </c>
      <c r="JN24" s="34">
        <v>0</v>
      </c>
      <c r="JO24" s="34">
        <v>0</v>
      </c>
      <c r="JP24" s="34">
        <v>0</v>
      </c>
      <c r="JQ24" s="34">
        <v>0</v>
      </c>
      <c r="JR24" s="34" t="s">
        <v>207</v>
      </c>
      <c r="JS24" s="34">
        <v>0</v>
      </c>
      <c r="JT24" s="34">
        <v>0</v>
      </c>
      <c r="JU24" s="34">
        <v>0</v>
      </c>
      <c r="JV24" s="34">
        <v>0</v>
      </c>
      <c r="JW24" s="34">
        <v>0</v>
      </c>
      <c r="JX24" s="34">
        <v>0</v>
      </c>
      <c r="JY24" s="34">
        <v>0</v>
      </c>
      <c r="JZ24" s="34">
        <v>0</v>
      </c>
      <c r="KA24" s="34">
        <v>0</v>
      </c>
      <c r="KB24" s="34">
        <v>0</v>
      </c>
      <c r="KC24" s="34">
        <v>0</v>
      </c>
      <c r="KD24" s="34">
        <v>0</v>
      </c>
      <c r="KE24" s="34">
        <v>0</v>
      </c>
      <c r="KF24" s="34">
        <v>0</v>
      </c>
      <c r="KG24" s="34" t="s">
        <v>210</v>
      </c>
      <c r="KH24" s="34">
        <v>19700000</v>
      </c>
      <c r="KI24" s="34">
        <v>0</v>
      </c>
      <c r="KJ24" s="34">
        <v>0</v>
      </c>
      <c r="KK24" s="34">
        <v>0</v>
      </c>
      <c r="KL24" s="34">
        <v>0</v>
      </c>
      <c r="KM24" s="34">
        <v>0</v>
      </c>
      <c r="KN24" s="34">
        <v>0</v>
      </c>
      <c r="KO24" s="34" t="s">
        <v>210</v>
      </c>
      <c r="KP24" s="34">
        <v>0</v>
      </c>
      <c r="KQ24" s="34">
        <v>0</v>
      </c>
      <c r="KR24" s="34" t="s">
        <v>210</v>
      </c>
      <c r="KS24" s="34">
        <v>0</v>
      </c>
      <c r="KT24" s="34">
        <v>0</v>
      </c>
      <c r="KU24" s="34">
        <v>0</v>
      </c>
      <c r="KV24" s="34">
        <v>0</v>
      </c>
      <c r="KW24" s="34">
        <v>0</v>
      </c>
      <c r="KX24" s="34">
        <v>0</v>
      </c>
      <c r="KY24" s="34">
        <v>0</v>
      </c>
      <c r="KZ24" s="34">
        <v>0</v>
      </c>
      <c r="LA24" s="34">
        <v>0</v>
      </c>
      <c r="LB24" s="34">
        <v>0</v>
      </c>
      <c r="LC24" s="34">
        <v>0</v>
      </c>
    </row>
    <row r="25" spans="1:315" ht="17.25" customHeight="1">
      <c r="A25" s="103"/>
      <c r="B25" s="24" t="s">
        <v>94</v>
      </c>
      <c r="C25" s="19" t="s">
        <v>49</v>
      </c>
      <c r="D25" s="28">
        <v>0</v>
      </c>
      <c r="E25" s="28">
        <v>0</v>
      </c>
      <c r="F25" s="28">
        <v>0</v>
      </c>
      <c r="G25" s="28">
        <v>0</v>
      </c>
      <c r="H25" s="28" t="s">
        <v>148</v>
      </c>
      <c r="I25" s="28" t="s">
        <v>148</v>
      </c>
      <c r="J25" s="28">
        <v>0</v>
      </c>
      <c r="K25" s="28" t="s">
        <v>207</v>
      </c>
      <c r="L25" s="28">
        <v>0</v>
      </c>
      <c r="M25" s="28" t="s">
        <v>209</v>
      </c>
      <c r="N25" s="28" t="s">
        <v>209</v>
      </c>
      <c r="O25" s="28">
        <v>0</v>
      </c>
      <c r="P25" s="28">
        <v>0</v>
      </c>
      <c r="Q25" s="28">
        <v>0</v>
      </c>
      <c r="R25" s="28">
        <v>0</v>
      </c>
      <c r="S25" s="28" t="s">
        <v>208</v>
      </c>
      <c r="T25" s="28">
        <v>27721090</v>
      </c>
      <c r="U25" s="28" t="s">
        <v>209</v>
      </c>
      <c r="V25" s="28" t="s">
        <v>209</v>
      </c>
      <c r="W25" s="28" t="s">
        <v>207</v>
      </c>
      <c r="X25" s="28" t="s">
        <v>149</v>
      </c>
      <c r="Y25" s="28">
        <v>42000000</v>
      </c>
      <c r="Z25" s="28">
        <v>3544497</v>
      </c>
      <c r="AA25" s="28">
        <v>0</v>
      </c>
      <c r="AB25" s="28">
        <v>0</v>
      </c>
      <c r="AC25" s="28">
        <v>11673280</v>
      </c>
      <c r="AD25" s="28">
        <v>0</v>
      </c>
      <c r="AE25" s="28">
        <v>11112650</v>
      </c>
      <c r="AF25" s="28">
        <v>0</v>
      </c>
      <c r="AG25" s="28" t="s">
        <v>209</v>
      </c>
      <c r="AH25" s="28">
        <v>27362007</v>
      </c>
      <c r="AI25" s="28" t="s">
        <v>208</v>
      </c>
      <c r="AJ25" s="28">
        <v>117242829</v>
      </c>
      <c r="AK25" s="28">
        <v>52140657</v>
      </c>
      <c r="AL25" s="28">
        <v>0</v>
      </c>
      <c r="AM25" s="28">
        <v>11557044</v>
      </c>
      <c r="AN25" s="28" t="s">
        <v>207</v>
      </c>
      <c r="AO25" s="28">
        <v>0</v>
      </c>
      <c r="AP25" s="28" t="s">
        <v>210</v>
      </c>
      <c r="AQ25" s="28">
        <v>67280038</v>
      </c>
      <c r="AR25" s="28" t="s">
        <v>207</v>
      </c>
      <c r="AS25" s="28">
        <v>0</v>
      </c>
      <c r="AT25" s="28">
        <v>0</v>
      </c>
      <c r="AU25" s="28" t="s">
        <v>209</v>
      </c>
      <c r="AV25" s="28">
        <v>0</v>
      </c>
      <c r="AW25" s="28">
        <v>40203742</v>
      </c>
      <c r="AX25" s="28">
        <v>0</v>
      </c>
      <c r="AY25" s="28" t="s">
        <v>207</v>
      </c>
      <c r="AZ25" s="28" t="s">
        <v>209</v>
      </c>
      <c r="BA25" s="28">
        <v>0</v>
      </c>
      <c r="BB25" s="28" t="s">
        <v>208</v>
      </c>
      <c r="BC25" s="28" t="s">
        <v>210</v>
      </c>
      <c r="BD25" s="28" t="s">
        <v>207</v>
      </c>
      <c r="BE25" s="28" t="s">
        <v>209</v>
      </c>
      <c r="BF25" s="28">
        <v>4500000</v>
      </c>
      <c r="BG25" s="28" t="s">
        <v>209</v>
      </c>
      <c r="BH25" s="28">
        <v>1784861</v>
      </c>
      <c r="BI25" s="28">
        <v>40527665</v>
      </c>
      <c r="BJ25" s="28">
        <v>0</v>
      </c>
      <c r="BK25" s="28">
        <v>28653286</v>
      </c>
      <c r="BL25" s="28">
        <v>0</v>
      </c>
      <c r="BM25" s="28" t="s">
        <v>210</v>
      </c>
      <c r="BN25" s="28">
        <v>0</v>
      </c>
      <c r="BO25" s="28">
        <v>0</v>
      </c>
      <c r="BP25" s="28" t="s">
        <v>209</v>
      </c>
      <c r="BQ25" s="28" t="s">
        <v>209</v>
      </c>
      <c r="BR25" s="28" t="s">
        <v>207</v>
      </c>
      <c r="BS25" s="28">
        <v>0</v>
      </c>
      <c r="BT25" s="28" t="s">
        <v>209</v>
      </c>
      <c r="BU25" s="28" t="s">
        <v>209</v>
      </c>
      <c r="BV25" s="28">
        <v>0</v>
      </c>
      <c r="BW25" s="28">
        <v>0</v>
      </c>
      <c r="BX25" s="28">
        <v>0</v>
      </c>
      <c r="BY25" s="28">
        <v>0</v>
      </c>
      <c r="BZ25" s="28">
        <v>16205155</v>
      </c>
      <c r="CA25" s="28">
        <v>0</v>
      </c>
      <c r="CB25" s="28">
        <v>0</v>
      </c>
      <c r="CC25" s="28">
        <v>0</v>
      </c>
      <c r="CD25" s="28">
        <v>2324983</v>
      </c>
      <c r="CE25" s="30">
        <v>0</v>
      </c>
      <c r="CF25" s="28" t="s">
        <v>209</v>
      </c>
      <c r="CG25" s="28" t="s">
        <v>209</v>
      </c>
      <c r="CH25" s="28">
        <v>0</v>
      </c>
      <c r="CI25" s="28">
        <v>0</v>
      </c>
      <c r="CJ25" s="28" t="s">
        <v>209</v>
      </c>
      <c r="CK25" s="28">
        <v>0</v>
      </c>
      <c r="CL25" s="28">
        <v>0</v>
      </c>
      <c r="CM25" s="28">
        <v>0</v>
      </c>
      <c r="CN25" s="28">
        <v>0</v>
      </c>
      <c r="CO25" s="28">
        <v>0</v>
      </c>
      <c r="CP25" s="28">
        <v>0</v>
      </c>
      <c r="CQ25" s="28" t="s">
        <v>209</v>
      </c>
      <c r="CR25" s="28" t="s">
        <v>209</v>
      </c>
      <c r="CS25" s="28">
        <v>8546997</v>
      </c>
      <c r="CT25" s="28" t="s">
        <v>209</v>
      </c>
      <c r="CU25" s="28">
        <v>0</v>
      </c>
      <c r="CV25" s="28">
        <v>0</v>
      </c>
      <c r="CW25" s="28">
        <v>29878740</v>
      </c>
      <c r="CX25" s="28" t="s">
        <v>209</v>
      </c>
      <c r="CY25" s="28">
        <v>7221129</v>
      </c>
      <c r="CZ25" s="28" t="s">
        <v>209</v>
      </c>
      <c r="DA25" s="28">
        <v>0</v>
      </c>
      <c r="DB25" s="28" t="s">
        <v>209</v>
      </c>
      <c r="DC25" s="28" t="s">
        <v>210</v>
      </c>
      <c r="DD25" s="28">
        <v>3313628</v>
      </c>
      <c r="DE25" s="28" t="s">
        <v>209</v>
      </c>
      <c r="DF25" s="28">
        <v>0</v>
      </c>
      <c r="DG25" s="28">
        <v>51327568</v>
      </c>
      <c r="DH25" s="28">
        <v>0</v>
      </c>
      <c r="DI25" s="28">
        <v>0</v>
      </c>
      <c r="DJ25" s="28">
        <v>0</v>
      </c>
      <c r="DK25" s="28">
        <v>392293</v>
      </c>
      <c r="DL25" s="28" t="s">
        <v>209</v>
      </c>
      <c r="DM25" s="28">
        <v>912543837</v>
      </c>
      <c r="DN25" s="28">
        <v>0</v>
      </c>
      <c r="DO25" s="28">
        <v>0</v>
      </c>
      <c r="DP25" s="28">
        <v>0</v>
      </c>
      <c r="DQ25" s="28">
        <v>0</v>
      </c>
      <c r="DR25" s="28">
        <v>0</v>
      </c>
      <c r="DS25" s="28">
        <v>0</v>
      </c>
      <c r="DT25" s="28">
        <v>0</v>
      </c>
      <c r="DU25" s="28">
        <v>230782169</v>
      </c>
      <c r="DV25" s="28">
        <v>0</v>
      </c>
      <c r="DW25" s="28" t="s">
        <v>210</v>
      </c>
      <c r="DX25" s="28">
        <v>4397218</v>
      </c>
      <c r="DY25" s="28">
        <v>0</v>
      </c>
      <c r="DZ25" s="28">
        <v>0</v>
      </c>
      <c r="EA25" s="28">
        <v>0</v>
      </c>
      <c r="EB25" s="28">
        <v>0</v>
      </c>
      <c r="EC25" s="28">
        <v>0</v>
      </c>
      <c r="ED25" s="28">
        <v>0</v>
      </c>
      <c r="EE25" s="28">
        <v>0</v>
      </c>
      <c r="EF25" s="28">
        <v>0</v>
      </c>
      <c r="EG25" s="28">
        <v>110000</v>
      </c>
      <c r="EH25" s="28" t="s">
        <v>210</v>
      </c>
      <c r="EI25" s="28">
        <v>0</v>
      </c>
      <c r="EJ25" s="28">
        <v>0</v>
      </c>
      <c r="EK25" s="28">
        <v>0</v>
      </c>
      <c r="EL25" s="28">
        <v>0</v>
      </c>
      <c r="EM25" s="28">
        <v>0</v>
      </c>
      <c r="EN25" s="28">
        <v>0</v>
      </c>
      <c r="EO25" s="28">
        <v>0</v>
      </c>
      <c r="EP25" s="28">
        <v>15400000</v>
      </c>
      <c r="EQ25" s="28">
        <v>0</v>
      </c>
      <c r="ER25" s="28">
        <v>0</v>
      </c>
      <c r="ES25" s="28">
        <v>0</v>
      </c>
      <c r="ET25" s="28">
        <v>11647038</v>
      </c>
      <c r="EU25" s="28" t="s">
        <v>210</v>
      </c>
      <c r="EV25" s="28">
        <v>1949588280</v>
      </c>
      <c r="EW25" s="28">
        <v>49693606</v>
      </c>
      <c r="EX25" s="28">
        <v>0</v>
      </c>
      <c r="EY25" s="28">
        <v>40762434</v>
      </c>
      <c r="EZ25" s="28">
        <v>0</v>
      </c>
      <c r="FA25" s="28">
        <v>470374181</v>
      </c>
      <c r="FB25" s="28" t="s">
        <v>210</v>
      </c>
      <c r="FC25" s="28">
        <v>0</v>
      </c>
      <c r="FD25" s="28">
        <v>0</v>
      </c>
      <c r="FE25" s="28">
        <v>0</v>
      </c>
      <c r="FF25" s="28">
        <v>108201290</v>
      </c>
      <c r="FG25" s="28">
        <v>0</v>
      </c>
      <c r="FH25" s="28" t="s">
        <v>209</v>
      </c>
      <c r="FI25" s="28">
        <v>0</v>
      </c>
      <c r="FJ25" s="28" t="s">
        <v>209</v>
      </c>
      <c r="FK25" s="28">
        <v>0</v>
      </c>
      <c r="FL25" s="28">
        <v>56168899</v>
      </c>
      <c r="FM25" s="28" t="s">
        <v>210</v>
      </c>
      <c r="FN25" s="28" t="s">
        <v>208</v>
      </c>
      <c r="FO25" s="28">
        <v>0</v>
      </c>
      <c r="FP25" s="28" t="s">
        <v>207</v>
      </c>
      <c r="FQ25" s="28" t="s">
        <v>209</v>
      </c>
      <c r="FR25" s="28" t="s">
        <v>210</v>
      </c>
      <c r="FS25" s="28">
        <v>205171862</v>
      </c>
      <c r="FT25" s="28">
        <v>0</v>
      </c>
      <c r="FU25" s="28">
        <v>4336576456</v>
      </c>
      <c r="FV25" s="28">
        <v>0</v>
      </c>
      <c r="FW25" s="28" t="s">
        <v>209</v>
      </c>
      <c r="FX25" s="28" t="s">
        <v>210</v>
      </c>
      <c r="FY25" s="28" t="s">
        <v>210</v>
      </c>
      <c r="FZ25" s="28" t="s">
        <v>209</v>
      </c>
      <c r="GA25" s="28" t="s">
        <v>207</v>
      </c>
      <c r="GB25" s="28" t="s">
        <v>210</v>
      </c>
      <c r="GC25" s="28" t="s">
        <v>210</v>
      </c>
      <c r="GD25" s="28">
        <v>0</v>
      </c>
      <c r="GE25" s="28" t="s">
        <v>209</v>
      </c>
      <c r="GF25" s="28" t="s">
        <v>207</v>
      </c>
      <c r="GG25" s="28">
        <v>0</v>
      </c>
      <c r="GH25" s="28">
        <v>0</v>
      </c>
      <c r="GI25" s="28" t="s">
        <v>207</v>
      </c>
      <c r="GJ25" s="28">
        <v>848637</v>
      </c>
      <c r="GK25" s="28" t="s">
        <v>209</v>
      </c>
      <c r="GL25" s="28">
        <v>1689331</v>
      </c>
      <c r="GM25" s="28" t="s">
        <v>209</v>
      </c>
      <c r="GN25" s="28">
        <v>0</v>
      </c>
      <c r="GO25" s="28" t="s">
        <v>210</v>
      </c>
      <c r="GP25" s="28" t="s">
        <v>209</v>
      </c>
      <c r="GQ25" s="28">
        <v>0</v>
      </c>
      <c r="GR25" s="28">
        <v>0</v>
      </c>
      <c r="GS25" s="28" t="s">
        <v>210</v>
      </c>
      <c r="GT25" s="28">
        <v>0</v>
      </c>
      <c r="GU25" s="28" t="s">
        <v>208</v>
      </c>
      <c r="GV25" s="28">
        <v>0</v>
      </c>
      <c r="GW25" s="28">
        <v>1790494</v>
      </c>
      <c r="GX25" s="28">
        <v>2403606946</v>
      </c>
      <c r="GY25" s="28">
        <v>0</v>
      </c>
      <c r="GZ25" s="28" t="s">
        <v>210</v>
      </c>
      <c r="HA25" s="28">
        <v>97189654</v>
      </c>
      <c r="HB25" s="28" t="s">
        <v>209</v>
      </c>
      <c r="HC25" s="28">
        <v>0</v>
      </c>
      <c r="HD25" s="28" t="s">
        <v>208</v>
      </c>
      <c r="HE25" s="28">
        <v>0</v>
      </c>
      <c r="HF25" s="28" t="s">
        <v>209</v>
      </c>
      <c r="HG25" s="28">
        <v>0</v>
      </c>
      <c r="HH25" s="28">
        <v>0</v>
      </c>
      <c r="HI25" s="28" t="s">
        <v>209</v>
      </c>
      <c r="HJ25" s="28" t="s">
        <v>210</v>
      </c>
      <c r="HK25" s="28" t="s">
        <v>209</v>
      </c>
      <c r="HL25" s="28">
        <v>0</v>
      </c>
      <c r="HM25" s="28">
        <v>0</v>
      </c>
      <c r="HN25" s="28">
        <v>0</v>
      </c>
      <c r="HO25" s="28">
        <v>0</v>
      </c>
      <c r="HP25" s="28">
        <v>0</v>
      </c>
      <c r="HQ25" s="28">
        <v>0</v>
      </c>
      <c r="HR25" s="28">
        <v>0</v>
      </c>
      <c r="HS25" s="28">
        <v>0</v>
      </c>
      <c r="HT25" s="28">
        <v>9586176</v>
      </c>
      <c r="HU25" s="28">
        <v>0</v>
      </c>
      <c r="HV25" s="28" t="s">
        <v>208</v>
      </c>
      <c r="HW25" s="28">
        <v>0</v>
      </c>
      <c r="HX25" s="28" t="s">
        <v>209</v>
      </c>
      <c r="HY25" s="28">
        <v>0</v>
      </c>
      <c r="HZ25" s="28" t="s">
        <v>209</v>
      </c>
      <c r="IA25" s="28">
        <v>4646100</v>
      </c>
      <c r="IB25" s="28">
        <v>6281168</v>
      </c>
      <c r="IC25" s="28">
        <v>0</v>
      </c>
      <c r="ID25" s="28">
        <v>438900</v>
      </c>
      <c r="IE25" s="28">
        <v>0</v>
      </c>
      <c r="IF25" s="28" t="s">
        <v>209</v>
      </c>
      <c r="IG25" s="28">
        <v>376000</v>
      </c>
      <c r="IH25" s="28">
        <v>811650</v>
      </c>
      <c r="II25" s="28">
        <v>0</v>
      </c>
      <c r="IJ25" s="28">
        <v>7409249</v>
      </c>
      <c r="IK25" s="28">
        <v>0</v>
      </c>
      <c r="IL25" s="28">
        <v>0</v>
      </c>
      <c r="IM25" s="28">
        <v>12437157</v>
      </c>
      <c r="IN25" s="28">
        <v>0</v>
      </c>
      <c r="IO25" s="28">
        <v>0</v>
      </c>
      <c r="IP25" s="28" t="s">
        <v>210</v>
      </c>
      <c r="IQ25" s="28">
        <v>0</v>
      </c>
      <c r="IR25" s="28">
        <v>0</v>
      </c>
      <c r="IS25" s="28">
        <v>0</v>
      </c>
      <c r="IT25" s="28">
        <v>0</v>
      </c>
      <c r="IU25" s="28">
        <v>0</v>
      </c>
      <c r="IV25" s="28">
        <v>0</v>
      </c>
      <c r="IW25" s="28">
        <v>0</v>
      </c>
      <c r="IX25" s="28" t="s">
        <v>210</v>
      </c>
      <c r="IY25" s="28">
        <v>0</v>
      </c>
      <c r="IZ25" s="28">
        <v>676441</v>
      </c>
      <c r="JA25" s="28">
        <v>0</v>
      </c>
      <c r="JB25" s="28">
        <v>0</v>
      </c>
      <c r="JC25" s="28">
        <v>0</v>
      </c>
      <c r="JD25" s="28">
        <v>0</v>
      </c>
      <c r="JE25" s="28">
        <v>0</v>
      </c>
      <c r="JF25" s="28">
        <v>2133600</v>
      </c>
      <c r="JG25" s="28" t="s">
        <v>210</v>
      </c>
      <c r="JH25" s="28">
        <v>0</v>
      </c>
      <c r="JI25" s="28">
        <v>0</v>
      </c>
      <c r="JJ25" s="34">
        <v>0</v>
      </c>
      <c r="JK25" s="34">
        <v>0</v>
      </c>
      <c r="JL25" s="34">
        <v>0</v>
      </c>
      <c r="JM25" s="34">
        <v>0</v>
      </c>
      <c r="JN25" s="34">
        <v>0</v>
      </c>
      <c r="JO25" s="34">
        <v>10147133</v>
      </c>
      <c r="JP25" s="34">
        <v>0</v>
      </c>
      <c r="JQ25" s="34">
        <v>4443080</v>
      </c>
      <c r="JR25" s="34" t="s">
        <v>207</v>
      </c>
      <c r="JS25" s="34">
        <v>0</v>
      </c>
      <c r="JT25" s="34">
        <v>0</v>
      </c>
      <c r="JU25" s="34">
        <v>0</v>
      </c>
      <c r="JV25" s="34">
        <v>0</v>
      </c>
      <c r="JW25" s="34">
        <v>0</v>
      </c>
      <c r="JX25" s="34">
        <v>2375740</v>
      </c>
      <c r="JY25" s="34">
        <v>0</v>
      </c>
      <c r="JZ25" s="34">
        <v>0</v>
      </c>
      <c r="KA25" s="34">
        <v>0</v>
      </c>
      <c r="KB25" s="34">
        <v>0</v>
      </c>
      <c r="KC25" s="34">
        <v>0</v>
      </c>
      <c r="KD25" s="34">
        <v>0</v>
      </c>
      <c r="KE25" s="34">
        <v>0</v>
      </c>
      <c r="KF25" s="34">
        <v>0</v>
      </c>
      <c r="KG25" s="34" t="s">
        <v>210</v>
      </c>
      <c r="KH25" s="34">
        <v>0</v>
      </c>
      <c r="KI25" s="34">
        <v>0</v>
      </c>
      <c r="KJ25" s="34">
        <v>0</v>
      </c>
      <c r="KK25" s="34">
        <v>0</v>
      </c>
      <c r="KL25" s="34">
        <v>0</v>
      </c>
      <c r="KM25" s="34">
        <v>0</v>
      </c>
      <c r="KN25" s="34">
        <v>0</v>
      </c>
      <c r="KO25" s="34" t="s">
        <v>210</v>
      </c>
      <c r="KP25" s="34">
        <v>750000</v>
      </c>
      <c r="KQ25" s="34">
        <v>0</v>
      </c>
      <c r="KR25" s="34" t="s">
        <v>210</v>
      </c>
      <c r="KS25" s="34">
        <v>0</v>
      </c>
      <c r="KT25" s="34">
        <v>0</v>
      </c>
      <c r="KU25" s="34">
        <v>15261042</v>
      </c>
      <c r="KV25" s="34">
        <v>0</v>
      </c>
      <c r="KW25" s="34">
        <v>0</v>
      </c>
      <c r="KX25" s="34">
        <v>0</v>
      </c>
      <c r="KY25" s="34">
        <v>0</v>
      </c>
      <c r="KZ25" s="34">
        <v>23238570</v>
      </c>
      <c r="LA25" s="34">
        <v>0</v>
      </c>
      <c r="LB25" s="34">
        <v>0</v>
      </c>
      <c r="LC25" s="34">
        <v>0</v>
      </c>
    </row>
    <row r="26" spans="1:315" ht="17.25" customHeight="1">
      <c r="A26" s="103"/>
      <c r="B26" s="24" t="s">
        <v>95</v>
      </c>
      <c r="C26" s="21" t="s">
        <v>50</v>
      </c>
      <c r="D26" s="28">
        <v>0</v>
      </c>
      <c r="E26" s="28">
        <v>0</v>
      </c>
      <c r="F26" s="28">
        <v>0</v>
      </c>
      <c r="G26" s="28">
        <v>0</v>
      </c>
      <c r="H26" s="28" t="s">
        <v>148</v>
      </c>
      <c r="I26" s="28" t="s">
        <v>148</v>
      </c>
      <c r="J26" s="28">
        <v>0</v>
      </c>
      <c r="K26" s="28" t="s">
        <v>207</v>
      </c>
      <c r="L26" s="28">
        <v>0</v>
      </c>
      <c r="M26" s="28" t="s">
        <v>209</v>
      </c>
      <c r="N26" s="28" t="s">
        <v>209</v>
      </c>
      <c r="O26" s="28">
        <v>0</v>
      </c>
      <c r="P26" s="28">
        <v>0</v>
      </c>
      <c r="Q26" s="28">
        <v>0</v>
      </c>
      <c r="R26" s="28">
        <v>0</v>
      </c>
      <c r="S26" s="28" t="s">
        <v>208</v>
      </c>
      <c r="T26" s="28">
        <v>27721090</v>
      </c>
      <c r="U26" s="28" t="s">
        <v>209</v>
      </c>
      <c r="V26" s="28" t="s">
        <v>209</v>
      </c>
      <c r="W26" s="28" t="s">
        <v>207</v>
      </c>
      <c r="X26" s="28" t="s">
        <v>149</v>
      </c>
      <c r="Y26" s="28">
        <v>0</v>
      </c>
      <c r="Z26" s="28">
        <v>0</v>
      </c>
      <c r="AA26" s="28">
        <v>0</v>
      </c>
      <c r="AB26" s="28">
        <v>0</v>
      </c>
      <c r="AC26" s="28">
        <v>155842</v>
      </c>
      <c r="AD26" s="28">
        <v>0</v>
      </c>
      <c r="AE26" s="28">
        <v>0</v>
      </c>
      <c r="AF26" s="28">
        <v>0</v>
      </c>
      <c r="AG26" s="28" t="s">
        <v>209</v>
      </c>
      <c r="AH26" s="28">
        <v>0</v>
      </c>
      <c r="AI26" s="28" t="s">
        <v>208</v>
      </c>
      <c r="AJ26" s="28">
        <v>117242829</v>
      </c>
      <c r="AK26" s="28">
        <v>0</v>
      </c>
      <c r="AL26" s="28">
        <v>0</v>
      </c>
      <c r="AM26" s="28">
        <v>0</v>
      </c>
      <c r="AN26" s="28" t="s">
        <v>207</v>
      </c>
      <c r="AO26" s="28">
        <v>0</v>
      </c>
      <c r="AP26" s="28" t="s">
        <v>210</v>
      </c>
      <c r="AQ26" s="28">
        <v>0</v>
      </c>
      <c r="AR26" s="28" t="s">
        <v>207</v>
      </c>
      <c r="AS26" s="28">
        <v>0</v>
      </c>
      <c r="AT26" s="28">
        <v>0</v>
      </c>
      <c r="AU26" s="28" t="s">
        <v>209</v>
      </c>
      <c r="AV26" s="28">
        <v>0</v>
      </c>
      <c r="AW26" s="28">
        <v>0</v>
      </c>
      <c r="AX26" s="28">
        <v>0</v>
      </c>
      <c r="AY26" s="28" t="s">
        <v>207</v>
      </c>
      <c r="AZ26" s="28" t="s">
        <v>209</v>
      </c>
      <c r="BA26" s="28">
        <v>0</v>
      </c>
      <c r="BB26" s="28" t="s">
        <v>208</v>
      </c>
      <c r="BC26" s="28" t="s">
        <v>210</v>
      </c>
      <c r="BD26" s="28" t="s">
        <v>207</v>
      </c>
      <c r="BE26" s="28" t="s">
        <v>209</v>
      </c>
      <c r="BF26" s="28">
        <v>0</v>
      </c>
      <c r="BG26" s="28" t="s">
        <v>209</v>
      </c>
      <c r="BH26" s="28">
        <v>0</v>
      </c>
      <c r="BI26" s="28">
        <v>40527665</v>
      </c>
      <c r="BJ26" s="28">
        <v>0</v>
      </c>
      <c r="BK26" s="28">
        <v>0</v>
      </c>
      <c r="BL26" s="28">
        <v>0</v>
      </c>
      <c r="BM26" s="28" t="s">
        <v>210</v>
      </c>
      <c r="BN26" s="28">
        <v>0</v>
      </c>
      <c r="BO26" s="28">
        <v>0</v>
      </c>
      <c r="BP26" s="28" t="s">
        <v>209</v>
      </c>
      <c r="BQ26" s="28" t="s">
        <v>209</v>
      </c>
      <c r="BR26" s="28" t="s">
        <v>207</v>
      </c>
      <c r="BS26" s="28">
        <v>0</v>
      </c>
      <c r="BT26" s="28" t="s">
        <v>209</v>
      </c>
      <c r="BU26" s="28" t="s">
        <v>209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2324983</v>
      </c>
      <c r="CE26" s="28">
        <v>0</v>
      </c>
      <c r="CF26" s="28" t="s">
        <v>209</v>
      </c>
      <c r="CG26" s="28" t="s">
        <v>209</v>
      </c>
      <c r="CH26" s="28">
        <v>0</v>
      </c>
      <c r="CI26" s="28">
        <v>0</v>
      </c>
      <c r="CJ26" s="28" t="s">
        <v>209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 t="s">
        <v>209</v>
      </c>
      <c r="CR26" s="28" t="s">
        <v>209</v>
      </c>
      <c r="CS26" s="28">
        <v>0</v>
      </c>
      <c r="CT26" s="28" t="s">
        <v>209</v>
      </c>
      <c r="CU26" s="28">
        <v>0</v>
      </c>
      <c r="CV26" s="28">
        <v>0</v>
      </c>
      <c r="CW26" s="28">
        <v>0</v>
      </c>
      <c r="CX26" s="28" t="s">
        <v>209</v>
      </c>
      <c r="CY26" s="28">
        <v>0</v>
      </c>
      <c r="CZ26" s="28" t="s">
        <v>209</v>
      </c>
      <c r="DA26" s="28">
        <v>0</v>
      </c>
      <c r="DB26" s="28" t="s">
        <v>209</v>
      </c>
      <c r="DC26" s="28" t="s">
        <v>210</v>
      </c>
      <c r="DD26" s="28">
        <v>0</v>
      </c>
      <c r="DE26" s="28" t="s">
        <v>209</v>
      </c>
      <c r="DF26" s="28">
        <v>0</v>
      </c>
      <c r="DG26" s="28">
        <v>0</v>
      </c>
      <c r="DH26" s="28">
        <v>0</v>
      </c>
      <c r="DI26" s="28">
        <v>0</v>
      </c>
      <c r="DJ26" s="28">
        <v>0</v>
      </c>
      <c r="DK26" s="28">
        <v>0</v>
      </c>
      <c r="DL26" s="28" t="s">
        <v>209</v>
      </c>
      <c r="DM26" s="28">
        <v>0</v>
      </c>
      <c r="DN26" s="28">
        <v>0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 t="s">
        <v>210</v>
      </c>
      <c r="DX26" s="28">
        <v>4397218</v>
      </c>
      <c r="DY26" s="28">
        <v>0</v>
      </c>
      <c r="DZ26" s="28">
        <v>0</v>
      </c>
      <c r="EA26" s="28">
        <v>0</v>
      </c>
      <c r="EB26" s="28">
        <v>0</v>
      </c>
      <c r="EC26" s="28">
        <v>0</v>
      </c>
      <c r="ED26" s="28">
        <v>0</v>
      </c>
      <c r="EE26" s="28">
        <v>0</v>
      </c>
      <c r="EF26" s="28">
        <v>0</v>
      </c>
      <c r="EG26" s="28">
        <v>0</v>
      </c>
      <c r="EH26" s="28" t="s">
        <v>210</v>
      </c>
      <c r="EI26" s="28">
        <v>0</v>
      </c>
      <c r="EJ26" s="28">
        <v>0</v>
      </c>
      <c r="EK26" s="28">
        <v>0</v>
      </c>
      <c r="EL26" s="28">
        <v>0</v>
      </c>
      <c r="EM26" s="28">
        <v>0</v>
      </c>
      <c r="EN26" s="28">
        <v>0</v>
      </c>
      <c r="EO26" s="28">
        <v>0</v>
      </c>
      <c r="EP26" s="28">
        <v>0</v>
      </c>
      <c r="EQ26" s="28">
        <v>0</v>
      </c>
      <c r="ER26" s="28">
        <v>0</v>
      </c>
      <c r="ES26" s="28">
        <v>0</v>
      </c>
      <c r="ET26" s="28">
        <v>0</v>
      </c>
      <c r="EU26" s="28" t="s">
        <v>210</v>
      </c>
      <c r="EV26" s="28">
        <v>0</v>
      </c>
      <c r="EW26" s="28">
        <v>0</v>
      </c>
      <c r="EX26" s="28">
        <v>0</v>
      </c>
      <c r="EY26" s="28">
        <v>0</v>
      </c>
      <c r="EZ26" s="28">
        <v>0</v>
      </c>
      <c r="FA26" s="28">
        <v>0</v>
      </c>
      <c r="FB26" s="28" t="s">
        <v>210</v>
      </c>
      <c r="FC26" s="28">
        <v>0</v>
      </c>
      <c r="FD26" s="28">
        <v>0</v>
      </c>
      <c r="FE26" s="28">
        <v>0</v>
      </c>
      <c r="FF26" s="28">
        <v>712070</v>
      </c>
      <c r="FG26" s="28">
        <v>0</v>
      </c>
      <c r="FH26" s="28" t="s">
        <v>209</v>
      </c>
      <c r="FI26" s="28">
        <v>0</v>
      </c>
      <c r="FJ26" s="28" t="s">
        <v>209</v>
      </c>
      <c r="FK26" s="28">
        <v>0</v>
      </c>
      <c r="FL26" s="28">
        <v>0</v>
      </c>
      <c r="FM26" s="28" t="s">
        <v>210</v>
      </c>
      <c r="FN26" s="28" t="s">
        <v>208</v>
      </c>
      <c r="FO26" s="28">
        <v>0</v>
      </c>
      <c r="FP26" s="28" t="s">
        <v>207</v>
      </c>
      <c r="FQ26" s="28" t="s">
        <v>209</v>
      </c>
      <c r="FR26" s="28" t="s">
        <v>210</v>
      </c>
      <c r="FS26" s="28">
        <v>0</v>
      </c>
      <c r="FT26" s="28">
        <v>0</v>
      </c>
      <c r="FU26" s="28">
        <v>0</v>
      </c>
      <c r="FV26" s="28">
        <v>0</v>
      </c>
      <c r="FW26" s="28" t="s">
        <v>209</v>
      </c>
      <c r="FX26" s="28" t="s">
        <v>210</v>
      </c>
      <c r="FY26" s="28" t="s">
        <v>210</v>
      </c>
      <c r="FZ26" s="28" t="s">
        <v>209</v>
      </c>
      <c r="GA26" s="28" t="s">
        <v>207</v>
      </c>
      <c r="GB26" s="28" t="s">
        <v>210</v>
      </c>
      <c r="GC26" s="28" t="s">
        <v>210</v>
      </c>
      <c r="GD26" s="28">
        <v>0</v>
      </c>
      <c r="GE26" s="28" t="s">
        <v>209</v>
      </c>
      <c r="GF26" s="28" t="s">
        <v>207</v>
      </c>
      <c r="GG26" s="28">
        <v>0</v>
      </c>
      <c r="GH26" s="28">
        <v>0</v>
      </c>
      <c r="GI26" s="28" t="s">
        <v>207</v>
      </c>
      <c r="GJ26" s="28">
        <v>0</v>
      </c>
      <c r="GK26" s="28" t="s">
        <v>209</v>
      </c>
      <c r="GL26" s="28">
        <v>0</v>
      </c>
      <c r="GM26" s="28" t="s">
        <v>209</v>
      </c>
      <c r="GN26" s="28">
        <v>0</v>
      </c>
      <c r="GO26" s="28" t="s">
        <v>210</v>
      </c>
      <c r="GP26" s="28" t="s">
        <v>209</v>
      </c>
      <c r="GQ26" s="28">
        <v>0</v>
      </c>
      <c r="GR26" s="28">
        <v>0</v>
      </c>
      <c r="GS26" s="28" t="s">
        <v>210</v>
      </c>
      <c r="GT26" s="28">
        <v>0</v>
      </c>
      <c r="GU26" s="28" t="s">
        <v>208</v>
      </c>
      <c r="GV26" s="28">
        <v>0</v>
      </c>
      <c r="GW26" s="28">
        <v>0</v>
      </c>
      <c r="GX26" s="28">
        <v>0</v>
      </c>
      <c r="GY26" s="28">
        <v>0</v>
      </c>
      <c r="GZ26" s="28" t="s">
        <v>210</v>
      </c>
      <c r="HA26" s="28">
        <v>0</v>
      </c>
      <c r="HB26" s="28" t="s">
        <v>209</v>
      </c>
      <c r="HC26" s="28">
        <v>0</v>
      </c>
      <c r="HD26" s="28" t="s">
        <v>208</v>
      </c>
      <c r="HE26" s="28">
        <v>0</v>
      </c>
      <c r="HF26" s="28" t="s">
        <v>209</v>
      </c>
      <c r="HG26" s="28">
        <v>0</v>
      </c>
      <c r="HH26" s="28">
        <v>0</v>
      </c>
      <c r="HI26" s="28" t="s">
        <v>209</v>
      </c>
      <c r="HJ26" s="28" t="s">
        <v>210</v>
      </c>
      <c r="HK26" s="28" t="s">
        <v>209</v>
      </c>
      <c r="HL26" s="28">
        <v>0</v>
      </c>
      <c r="HM26" s="28">
        <v>0</v>
      </c>
      <c r="HN26" s="28">
        <v>0</v>
      </c>
      <c r="HO26" s="28">
        <v>0</v>
      </c>
      <c r="HP26" s="28">
        <v>0</v>
      </c>
      <c r="HQ26" s="28">
        <v>0</v>
      </c>
      <c r="HR26" s="28">
        <v>0</v>
      </c>
      <c r="HS26" s="28">
        <v>0</v>
      </c>
      <c r="HT26" s="28">
        <v>0</v>
      </c>
      <c r="HU26" s="28">
        <v>0</v>
      </c>
      <c r="HV26" s="28" t="s">
        <v>208</v>
      </c>
      <c r="HW26" s="28">
        <v>0</v>
      </c>
      <c r="HX26" s="28" t="s">
        <v>209</v>
      </c>
      <c r="HY26" s="28">
        <v>0</v>
      </c>
      <c r="HZ26" s="28" t="s">
        <v>209</v>
      </c>
      <c r="IA26" s="28">
        <v>0</v>
      </c>
      <c r="IB26" s="28">
        <v>0</v>
      </c>
      <c r="IC26" s="28">
        <v>0</v>
      </c>
      <c r="ID26" s="28">
        <v>0</v>
      </c>
      <c r="IE26" s="28">
        <v>0</v>
      </c>
      <c r="IF26" s="28" t="s">
        <v>209</v>
      </c>
      <c r="IG26" s="28">
        <v>0</v>
      </c>
      <c r="IH26" s="28">
        <v>811650</v>
      </c>
      <c r="II26" s="28">
        <v>0</v>
      </c>
      <c r="IJ26" s="28">
        <v>0</v>
      </c>
      <c r="IK26" s="28">
        <v>0</v>
      </c>
      <c r="IL26" s="28">
        <v>0</v>
      </c>
      <c r="IM26" s="28">
        <v>0</v>
      </c>
      <c r="IN26" s="28">
        <v>0</v>
      </c>
      <c r="IO26" s="28">
        <v>0</v>
      </c>
      <c r="IP26" s="28" t="s">
        <v>210</v>
      </c>
      <c r="IQ26" s="28">
        <v>0</v>
      </c>
      <c r="IR26" s="28">
        <v>0</v>
      </c>
      <c r="IS26" s="28">
        <v>0</v>
      </c>
      <c r="IT26" s="28">
        <v>0</v>
      </c>
      <c r="IU26" s="28">
        <v>0</v>
      </c>
      <c r="IV26" s="28">
        <v>0</v>
      </c>
      <c r="IW26" s="28">
        <v>0</v>
      </c>
      <c r="IX26" s="28" t="s">
        <v>210</v>
      </c>
      <c r="IY26" s="28">
        <v>0</v>
      </c>
      <c r="IZ26" s="28">
        <v>676441</v>
      </c>
      <c r="JA26" s="28">
        <v>0</v>
      </c>
      <c r="JB26" s="28">
        <v>0</v>
      </c>
      <c r="JC26" s="28">
        <v>0</v>
      </c>
      <c r="JD26" s="28">
        <v>0</v>
      </c>
      <c r="JE26" s="28">
        <v>0</v>
      </c>
      <c r="JF26" s="28">
        <v>0</v>
      </c>
      <c r="JG26" s="28" t="s">
        <v>210</v>
      </c>
      <c r="JH26" s="28">
        <v>0</v>
      </c>
      <c r="JI26" s="28">
        <v>0</v>
      </c>
      <c r="JJ26" s="34">
        <v>0</v>
      </c>
      <c r="JK26" s="34">
        <v>0</v>
      </c>
      <c r="JL26" s="34">
        <v>0</v>
      </c>
      <c r="JM26" s="34">
        <v>0</v>
      </c>
      <c r="JN26" s="34">
        <v>0</v>
      </c>
      <c r="JO26" s="34">
        <v>10147133</v>
      </c>
      <c r="JP26" s="34">
        <v>0</v>
      </c>
      <c r="JQ26" s="34">
        <v>0</v>
      </c>
      <c r="JR26" s="34" t="s">
        <v>207</v>
      </c>
      <c r="JS26" s="34">
        <v>0</v>
      </c>
      <c r="JT26" s="34">
        <v>0</v>
      </c>
      <c r="JU26" s="34">
        <v>0</v>
      </c>
      <c r="JV26" s="34">
        <v>0</v>
      </c>
      <c r="JW26" s="34">
        <v>0</v>
      </c>
      <c r="JX26" s="34">
        <v>0</v>
      </c>
      <c r="JY26" s="34">
        <v>0</v>
      </c>
      <c r="JZ26" s="34">
        <v>0</v>
      </c>
      <c r="KA26" s="34">
        <v>0</v>
      </c>
      <c r="KB26" s="34">
        <v>0</v>
      </c>
      <c r="KC26" s="34">
        <v>0</v>
      </c>
      <c r="KD26" s="34">
        <v>0</v>
      </c>
      <c r="KE26" s="34">
        <v>0</v>
      </c>
      <c r="KF26" s="34">
        <v>0</v>
      </c>
      <c r="KG26" s="34" t="s">
        <v>210</v>
      </c>
      <c r="KH26" s="34">
        <v>0</v>
      </c>
      <c r="KI26" s="34">
        <v>0</v>
      </c>
      <c r="KJ26" s="34">
        <v>0</v>
      </c>
      <c r="KK26" s="34">
        <v>0</v>
      </c>
      <c r="KL26" s="34">
        <v>0</v>
      </c>
      <c r="KM26" s="34">
        <v>0</v>
      </c>
      <c r="KN26" s="34">
        <v>0</v>
      </c>
      <c r="KO26" s="34" t="s">
        <v>210</v>
      </c>
      <c r="KP26" s="34">
        <v>0</v>
      </c>
      <c r="KQ26" s="34">
        <v>0</v>
      </c>
      <c r="KR26" s="34" t="s">
        <v>210</v>
      </c>
      <c r="KS26" s="34">
        <v>0</v>
      </c>
      <c r="KT26" s="34">
        <v>0</v>
      </c>
      <c r="KU26" s="34">
        <v>0</v>
      </c>
      <c r="KV26" s="34">
        <v>0</v>
      </c>
      <c r="KW26" s="34">
        <v>0</v>
      </c>
      <c r="KX26" s="34">
        <v>0</v>
      </c>
      <c r="KY26" s="34">
        <v>0</v>
      </c>
      <c r="KZ26" s="34">
        <v>0</v>
      </c>
      <c r="LA26" s="34">
        <v>0</v>
      </c>
      <c r="LB26" s="34">
        <v>0</v>
      </c>
      <c r="LC26" s="34">
        <v>0</v>
      </c>
    </row>
    <row r="27" spans="1:315" ht="17.25" customHeight="1">
      <c r="A27" s="103"/>
      <c r="B27" s="24" t="s">
        <v>96</v>
      </c>
      <c r="C27" s="21" t="s">
        <v>51</v>
      </c>
      <c r="D27" s="28">
        <v>0</v>
      </c>
      <c r="E27" s="28">
        <v>0</v>
      </c>
      <c r="F27" s="28">
        <v>0</v>
      </c>
      <c r="G27" s="28">
        <v>0</v>
      </c>
      <c r="H27" s="28" t="s">
        <v>148</v>
      </c>
      <c r="I27" s="28" t="s">
        <v>148</v>
      </c>
      <c r="J27" s="28">
        <v>0</v>
      </c>
      <c r="K27" s="28" t="s">
        <v>207</v>
      </c>
      <c r="L27" s="28">
        <v>0</v>
      </c>
      <c r="M27" s="28" t="s">
        <v>209</v>
      </c>
      <c r="N27" s="28" t="s">
        <v>209</v>
      </c>
      <c r="O27" s="28">
        <v>0</v>
      </c>
      <c r="P27" s="28">
        <v>0</v>
      </c>
      <c r="Q27" s="28">
        <v>0</v>
      </c>
      <c r="R27" s="28">
        <v>0</v>
      </c>
      <c r="S27" s="28" t="s">
        <v>208</v>
      </c>
      <c r="T27" s="28">
        <v>0</v>
      </c>
      <c r="U27" s="28" t="s">
        <v>209</v>
      </c>
      <c r="V27" s="28" t="s">
        <v>209</v>
      </c>
      <c r="W27" s="28" t="s">
        <v>207</v>
      </c>
      <c r="X27" s="28" t="s">
        <v>149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 t="s">
        <v>209</v>
      </c>
      <c r="AH27" s="28">
        <v>0</v>
      </c>
      <c r="AI27" s="28" t="s">
        <v>208</v>
      </c>
      <c r="AJ27" s="28">
        <v>0</v>
      </c>
      <c r="AK27" s="28">
        <v>0</v>
      </c>
      <c r="AL27" s="28">
        <v>0</v>
      </c>
      <c r="AM27" s="28">
        <v>0</v>
      </c>
      <c r="AN27" s="28" t="s">
        <v>207</v>
      </c>
      <c r="AO27" s="28">
        <v>0</v>
      </c>
      <c r="AP27" s="28" t="s">
        <v>210</v>
      </c>
      <c r="AQ27" s="28">
        <v>0</v>
      </c>
      <c r="AR27" s="28" t="s">
        <v>207</v>
      </c>
      <c r="AS27" s="28">
        <v>0</v>
      </c>
      <c r="AT27" s="28">
        <v>0</v>
      </c>
      <c r="AU27" s="28" t="s">
        <v>209</v>
      </c>
      <c r="AV27" s="28">
        <v>0</v>
      </c>
      <c r="AW27" s="28">
        <v>0</v>
      </c>
      <c r="AX27" s="28">
        <v>0</v>
      </c>
      <c r="AY27" s="28" t="s">
        <v>207</v>
      </c>
      <c r="AZ27" s="28" t="s">
        <v>209</v>
      </c>
      <c r="BA27" s="28">
        <v>0</v>
      </c>
      <c r="BB27" s="28" t="s">
        <v>208</v>
      </c>
      <c r="BC27" s="28" t="s">
        <v>210</v>
      </c>
      <c r="BD27" s="28" t="s">
        <v>207</v>
      </c>
      <c r="BE27" s="28" t="s">
        <v>209</v>
      </c>
      <c r="BF27" s="28">
        <v>0</v>
      </c>
      <c r="BG27" s="28" t="s">
        <v>209</v>
      </c>
      <c r="BH27" s="28">
        <v>1784861</v>
      </c>
      <c r="BI27" s="28">
        <v>0</v>
      </c>
      <c r="BJ27" s="28">
        <v>0</v>
      </c>
      <c r="BK27" s="28">
        <v>28653286</v>
      </c>
      <c r="BL27" s="28">
        <v>0</v>
      </c>
      <c r="BM27" s="28" t="s">
        <v>210</v>
      </c>
      <c r="BN27" s="28">
        <v>0</v>
      </c>
      <c r="BO27" s="28">
        <v>0</v>
      </c>
      <c r="BP27" s="28" t="s">
        <v>209</v>
      </c>
      <c r="BQ27" s="28" t="s">
        <v>209</v>
      </c>
      <c r="BR27" s="28" t="s">
        <v>207</v>
      </c>
      <c r="BS27" s="28">
        <v>0</v>
      </c>
      <c r="BT27" s="28" t="s">
        <v>209</v>
      </c>
      <c r="BU27" s="28" t="s">
        <v>209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 t="s">
        <v>209</v>
      </c>
      <c r="CG27" s="28" t="s">
        <v>209</v>
      </c>
      <c r="CH27" s="28">
        <v>0</v>
      </c>
      <c r="CI27" s="28">
        <v>0</v>
      </c>
      <c r="CJ27" s="28" t="s">
        <v>209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 t="s">
        <v>209</v>
      </c>
      <c r="CR27" s="28" t="s">
        <v>209</v>
      </c>
      <c r="CS27" s="28">
        <v>0</v>
      </c>
      <c r="CT27" s="28" t="s">
        <v>209</v>
      </c>
      <c r="CU27" s="28">
        <v>0</v>
      </c>
      <c r="CV27" s="28">
        <v>0</v>
      </c>
      <c r="CW27" s="28">
        <v>0</v>
      </c>
      <c r="CX27" s="28" t="s">
        <v>209</v>
      </c>
      <c r="CY27" s="28">
        <v>0</v>
      </c>
      <c r="CZ27" s="28" t="s">
        <v>209</v>
      </c>
      <c r="DA27" s="28">
        <v>0</v>
      </c>
      <c r="DB27" s="28" t="s">
        <v>209</v>
      </c>
      <c r="DC27" s="28" t="s">
        <v>210</v>
      </c>
      <c r="DD27" s="28">
        <v>0</v>
      </c>
      <c r="DE27" s="28" t="s">
        <v>209</v>
      </c>
      <c r="DF27" s="28">
        <v>0</v>
      </c>
      <c r="DG27" s="28">
        <v>0</v>
      </c>
      <c r="DH27" s="28">
        <v>0</v>
      </c>
      <c r="DI27" s="28">
        <v>0</v>
      </c>
      <c r="DJ27" s="28">
        <v>0</v>
      </c>
      <c r="DK27" s="28">
        <v>0</v>
      </c>
      <c r="DL27" s="28" t="s">
        <v>209</v>
      </c>
      <c r="DM27" s="28">
        <v>0</v>
      </c>
      <c r="DN27" s="28">
        <v>0</v>
      </c>
      <c r="DO27" s="28">
        <v>0</v>
      </c>
      <c r="DP27" s="28">
        <v>0</v>
      </c>
      <c r="DQ27" s="28">
        <v>0</v>
      </c>
      <c r="DR27" s="28">
        <v>0</v>
      </c>
      <c r="DS27" s="28">
        <v>0</v>
      </c>
      <c r="DT27" s="28">
        <v>0</v>
      </c>
      <c r="DU27" s="28">
        <v>0</v>
      </c>
      <c r="DV27" s="28">
        <v>0</v>
      </c>
      <c r="DW27" s="28" t="s">
        <v>210</v>
      </c>
      <c r="DX27" s="28">
        <v>0</v>
      </c>
      <c r="DY27" s="28">
        <v>0</v>
      </c>
      <c r="DZ27" s="28">
        <v>0</v>
      </c>
      <c r="EA27" s="28">
        <v>0</v>
      </c>
      <c r="EB27" s="28">
        <v>0</v>
      </c>
      <c r="EC27" s="28">
        <v>0</v>
      </c>
      <c r="ED27" s="28">
        <v>0</v>
      </c>
      <c r="EE27" s="28">
        <v>0</v>
      </c>
      <c r="EF27" s="28">
        <v>0</v>
      </c>
      <c r="EG27" s="28">
        <v>0</v>
      </c>
      <c r="EH27" s="28" t="s">
        <v>210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0</v>
      </c>
      <c r="EP27" s="28">
        <v>0</v>
      </c>
      <c r="EQ27" s="28">
        <v>0</v>
      </c>
      <c r="ER27" s="28">
        <v>0</v>
      </c>
      <c r="ES27" s="28">
        <v>0</v>
      </c>
      <c r="ET27" s="28">
        <v>11647038</v>
      </c>
      <c r="EU27" s="28" t="s">
        <v>210</v>
      </c>
      <c r="EV27" s="28">
        <v>0</v>
      </c>
      <c r="EW27" s="28">
        <v>49077780</v>
      </c>
      <c r="EX27" s="28">
        <v>0</v>
      </c>
      <c r="EY27" s="28">
        <v>0</v>
      </c>
      <c r="EZ27" s="28">
        <v>0</v>
      </c>
      <c r="FA27" s="28">
        <v>0</v>
      </c>
      <c r="FB27" s="28" t="s">
        <v>210</v>
      </c>
      <c r="FC27" s="28">
        <v>0</v>
      </c>
      <c r="FD27" s="28">
        <v>0</v>
      </c>
      <c r="FE27" s="28">
        <v>0</v>
      </c>
      <c r="FF27" s="28">
        <v>0</v>
      </c>
      <c r="FG27" s="28">
        <v>0</v>
      </c>
      <c r="FH27" s="28" t="s">
        <v>209</v>
      </c>
      <c r="FI27" s="28">
        <v>0</v>
      </c>
      <c r="FJ27" s="28" t="s">
        <v>209</v>
      </c>
      <c r="FK27" s="28">
        <v>0</v>
      </c>
      <c r="FL27" s="28">
        <v>0</v>
      </c>
      <c r="FM27" s="28" t="s">
        <v>210</v>
      </c>
      <c r="FN27" s="28" t="s">
        <v>208</v>
      </c>
      <c r="FO27" s="28">
        <v>0</v>
      </c>
      <c r="FP27" s="28" t="s">
        <v>207</v>
      </c>
      <c r="FQ27" s="28" t="s">
        <v>209</v>
      </c>
      <c r="FR27" s="28" t="s">
        <v>210</v>
      </c>
      <c r="FS27" s="28">
        <v>0</v>
      </c>
      <c r="FT27" s="28">
        <v>0</v>
      </c>
      <c r="FU27" s="28">
        <v>0</v>
      </c>
      <c r="FV27" s="28">
        <v>0</v>
      </c>
      <c r="FW27" s="28" t="s">
        <v>209</v>
      </c>
      <c r="FX27" s="28" t="s">
        <v>210</v>
      </c>
      <c r="FY27" s="28" t="s">
        <v>210</v>
      </c>
      <c r="FZ27" s="28" t="s">
        <v>209</v>
      </c>
      <c r="GA27" s="28" t="s">
        <v>207</v>
      </c>
      <c r="GB27" s="28" t="s">
        <v>210</v>
      </c>
      <c r="GC27" s="28" t="s">
        <v>210</v>
      </c>
      <c r="GD27" s="28">
        <v>0</v>
      </c>
      <c r="GE27" s="28" t="s">
        <v>209</v>
      </c>
      <c r="GF27" s="28" t="s">
        <v>207</v>
      </c>
      <c r="GG27" s="28">
        <v>0</v>
      </c>
      <c r="GH27" s="28">
        <v>0</v>
      </c>
      <c r="GI27" s="28" t="s">
        <v>207</v>
      </c>
      <c r="GJ27" s="28">
        <v>0</v>
      </c>
      <c r="GK27" s="28" t="s">
        <v>209</v>
      </c>
      <c r="GL27" s="28">
        <v>0</v>
      </c>
      <c r="GM27" s="28" t="s">
        <v>209</v>
      </c>
      <c r="GN27" s="28">
        <v>0</v>
      </c>
      <c r="GO27" s="28" t="s">
        <v>210</v>
      </c>
      <c r="GP27" s="28" t="s">
        <v>209</v>
      </c>
      <c r="GQ27" s="28">
        <v>0</v>
      </c>
      <c r="GR27" s="28">
        <v>0</v>
      </c>
      <c r="GS27" s="28" t="s">
        <v>210</v>
      </c>
      <c r="GT27" s="28">
        <v>0</v>
      </c>
      <c r="GU27" s="28" t="s">
        <v>208</v>
      </c>
      <c r="GV27" s="28">
        <v>0</v>
      </c>
      <c r="GW27" s="28">
        <v>0</v>
      </c>
      <c r="GX27" s="28">
        <v>0</v>
      </c>
      <c r="GY27" s="28">
        <v>0</v>
      </c>
      <c r="GZ27" s="28" t="s">
        <v>210</v>
      </c>
      <c r="HA27" s="28">
        <v>0</v>
      </c>
      <c r="HB27" s="28" t="s">
        <v>209</v>
      </c>
      <c r="HC27" s="28">
        <v>0</v>
      </c>
      <c r="HD27" s="28" t="s">
        <v>208</v>
      </c>
      <c r="HE27" s="28">
        <v>0</v>
      </c>
      <c r="HF27" s="28" t="s">
        <v>209</v>
      </c>
      <c r="HG27" s="28">
        <v>0</v>
      </c>
      <c r="HH27" s="28">
        <v>0</v>
      </c>
      <c r="HI27" s="28" t="s">
        <v>209</v>
      </c>
      <c r="HJ27" s="28" t="s">
        <v>210</v>
      </c>
      <c r="HK27" s="28" t="s">
        <v>209</v>
      </c>
      <c r="HL27" s="28">
        <v>0</v>
      </c>
      <c r="HM27" s="28">
        <v>0</v>
      </c>
      <c r="HN27" s="28">
        <v>0</v>
      </c>
      <c r="HO27" s="28">
        <v>0</v>
      </c>
      <c r="HP27" s="28">
        <v>0</v>
      </c>
      <c r="HQ27" s="28">
        <v>0</v>
      </c>
      <c r="HR27" s="28">
        <v>0</v>
      </c>
      <c r="HS27" s="28">
        <v>0</v>
      </c>
      <c r="HT27" s="28">
        <v>0</v>
      </c>
      <c r="HU27" s="28">
        <v>0</v>
      </c>
      <c r="HV27" s="28" t="s">
        <v>208</v>
      </c>
      <c r="HW27" s="28">
        <v>0</v>
      </c>
      <c r="HX27" s="28" t="s">
        <v>209</v>
      </c>
      <c r="HY27" s="28">
        <v>0</v>
      </c>
      <c r="HZ27" s="28" t="s">
        <v>209</v>
      </c>
      <c r="IA27" s="28">
        <v>0</v>
      </c>
      <c r="IB27" s="28">
        <v>0</v>
      </c>
      <c r="IC27" s="28">
        <v>0</v>
      </c>
      <c r="ID27" s="28">
        <v>0</v>
      </c>
      <c r="IE27" s="28">
        <v>0</v>
      </c>
      <c r="IF27" s="28" t="s">
        <v>209</v>
      </c>
      <c r="IG27" s="28">
        <v>0</v>
      </c>
      <c r="IH27" s="28">
        <v>0</v>
      </c>
      <c r="II27" s="28">
        <v>0</v>
      </c>
      <c r="IJ27" s="28">
        <v>0</v>
      </c>
      <c r="IK27" s="28">
        <v>0</v>
      </c>
      <c r="IL27" s="28">
        <v>0</v>
      </c>
      <c r="IM27" s="28">
        <v>0</v>
      </c>
      <c r="IN27" s="28">
        <v>0</v>
      </c>
      <c r="IO27" s="28">
        <v>0</v>
      </c>
      <c r="IP27" s="28" t="s">
        <v>210</v>
      </c>
      <c r="IQ27" s="28">
        <v>0</v>
      </c>
      <c r="IR27" s="28">
        <v>0</v>
      </c>
      <c r="IS27" s="28">
        <v>0</v>
      </c>
      <c r="IT27" s="28">
        <v>0</v>
      </c>
      <c r="IU27" s="28">
        <v>0</v>
      </c>
      <c r="IV27" s="28">
        <v>0</v>
      </c>
      <c r="IW27" s="28">
        <v>0</v>
      </c>
      <c r="IX27" s="28" t="s">
        <v>210</v>
      </c>
      <c r="IY27" s="28">
        <v>0</v>
      </c>
      <c r="IZ27" s="28">
        <v>0</v>
      </c>
      <c r="JA27" s="28">
        <v>0</v>
      </c>
      <c r="JB27" s="28">
        <v>0</v>
      </c>
      <c r="JC27" s="28">
        <v>0</v>
      </c>
      <c r="JD27" s="28">
        <v>0</v>
      </c>
      <c r="JE27" s="28">
        <v>0</v>
      </c>
      <c r="JF27" s="28">
        <v>0</v>
      </c>
      <c r="JG27" s="28" t="s">
        <v>210</v>
      </c>
      <c r="JH27" s="28">
        <v>0</v>
      </c>
      <c r="JI27" s="28">
        <v>0</v>
      </c>
      <c r="JJ27" s="34">
        <v>0</v>
      </c>
      <c r="JK27" s="34">
        <v>0</v>
      </c>
      <c r="JL27" s="34">
        <v>0</v>
      </c>
      <c r="JM27" s="34">
        <v>0</v>
      </c>
      <c r="JN27" s="34">
        <v>0</v>
      </c>
      <c r="JO27" s="34">
        <v>0</v>
      </c>
      <c r="JP27" s="34">
        <v>0</v>
      </c>
      <c r="JQ27" s="34">
        <v>0</v>
      </c>
      <c r="JR27" s="34" t="s">
        <v>207</v>
      </c>
      <c r="JS27" s="34">
        <v>0</v>
      </c>
      <c r="JT27" s="34">
        <v>0</v>
      </c>
      <c r="JU27" s="34">
        <v>0</v>
      </c>
      <c r="JV27" s="34">
        <v>0</v>
      </c>
      <c r="JW27" s="34">
        <v>0</v>
      </c>
      <c r="JX27" s="34">
        <v>0</v>
      </c>
      <c r="JY27" s="34">
        <v>0</v>
      </c>
      <c r="JZ27" s="34">
        <v>0</v>
      </c>
      <c r="KA27" s="34">
        <v>0</v>
      </c>
      <c r="KB27" s="34">
        <v>0</v>
      </c>
      <c r="KC27" s="34">
        <v>0</v>
      </c>
      <c r="KD27" s="34">
        <v>0</v>
      </c>
      <c r="KE27" s="34">
        <v>0</v>
      </c>
      <c r="KF27" s="34">
        <v>0</v>
      </c>
      <c r="KG27" s="34" t="s">
        <v>210</v>
      </c>
      <c r="KH27" s="34">
        <v>0</v>
      </c>
      <c r="KI27" s="34">
        <v>0</v>
      </c>
      <c r="KJ27" s="34">
        <v>0</v>
      </c>
      <c r="KK27" s="34">
        <v>0</v>
      </c>
      <c r="KL27" s="34">
        <v>0</v>
      </c>
      <c r="KM27" s="34">
        <v>0</v>
      </c>
      <c r="KN27" s="34">
        <v>0</v>
      </c>
      <c r="KO27" s="34" t="s">
        <v>210</v>
      </c>
      <c r="KP27" s="34">
        <v>0</v>
      </c>
      <c r="KQ27" s="34">
        <v>0</v>
      </c>
      <c r="KR27" s="34" t="s">
        <v>210</v>
      </c>
      <c r="KS27" s="34">
        <v>0</v>
      </c>
      <c r="KT27" s="34">
        <v>0</v>
      </c>
      <c r="KU27" s="34">
        <v>0</v>
      </c>
      <c r="KV27" s="34">
        <v>0</v>
      </c>
      <c r="KW27" s="34">
        <v>0</v>
      </c>
      <c r="KX27" s="34">
        <v>0</v>
      </c>
      <c r="KY27" s="34">
        <v>0</v>
      </c>
      <c r="KZ27" s="34">
        <v>0</v>
      </c>
      <c r="LA27" s="34">
        <v>0</v>
      </c>
      <c r="LB27" s="34">
        <v>0</v>
      </c>
      <c r="LC27" s="34">
        <v>0</v>
      </c>
    </row>
    <row r="28" spans="1:315" ht="17.25" customHeight="1">
      <c r="A28" s="103"/>
      <c r="B28" s="24" t="s">
        <v>97</v>
      </c>
      <c r="C28" s="21" t="s">
        <v>98</v>
      </c>
      <c r="D28" s="28">
        <v>0</v>
      </c>
      <c r="E28" s="28">
        <v>0</v>
      </c>
      <c r="F28" s="28">
        <v>0</v>
      </c>
      <c r="G28" s="28">
        <v>0</v>
      </c>
      <c r="H28" s="28" t="s">
        <v>148</v>
      </c>
      <c r="I28" s="28" t="s">
        <v>148</v>
      </c>
      <c r="J28" s="28">
        <v>0</v>
      </c>
      <c r="K28" s="28" t="s">
        <v>207</v>
      </c>
      <c r="L28" s="28">
        <v>0</v>
      </c>
      <c r="M28" s="28" t="s">
        <v>209</v>
      </c>
      <c r="N28" s="28" t="s">
        <v>209</v>
      </c>
      <c r="O28" s="28">
        <v>0</v>
      </c>
      <c r="P28" s="28">
        <v>0</v>
      </c>
      <c r="Q28" s="28">
        <v>0</v>
      </c>
      <c r="R28" s="28">
        <v>0</v>
      </c>
      <c r="S28" s="28" t="s">
        <v>208</v>
      </c>
      <c r="T28" s="28">
        <v>0</v>
      </c>
      <c r="U28" s="28" t="s">
        <v>209</v>
      </c>
      <c r="V28" s="28" t="s">
        <v>209</v>
      </c>
      <c r="W28" s="28" t="s">
        <v>207</v>
      </c>
      <c r="X28" s="28" t="s">
        <v>149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 t="s">
        <v>209</v>
      </c>
      <c r="AH28" s="28">
        <v>0</v>
      </c>
      <c r="AI28" s="28" t="s">
        <v>208</v>
      </c>
      <c r="AJ28" s="28">
        <v>0</v>
      </c>
      <c r="AK28" s="28">
        <v>0</v>
      </c>
      <c r="AL28" s="28">
        <v>0</v>
      </c>
      <c r="AM28" s="28">
        <v>0</v>
      </c>
      <c r="AN28" s="28" t="s">
        <v>207</v>
      </c>
      <c r="AO28" s="28">
        <v>0</v>
      </c>
      <c r="AP28" s="28" t="s">
        <v>210</v>
      </c>
      <c r="AQ28" s="28"/>
      <c r="AR28" s="28" t="s">
        <v>207</v>
      </c>
      <c r="AS28" s="28">
        <v>0</v>
      </c>
      <c r="AT28" s="28">
        <v>0</v>
      </c>
      <c r="AU28" s="28" t="s">
        <v>209</v>
      </c>
      <c r="AV28" s="28">
        <v>0</v>
      </c>
      <c r="AW28" s="28">
        <v>0</v>
      </c>
      <c r="AX28" s="28">
        <v>0</v>
      </c>
      <c r="AY28" s="28" t="s">
        <v>207</v>
      </c>
      <c r="AZ28" s="28" t="s">
        <v>209</v>
      </c>
      <c r="BA28" s="28">
        <v>0</v>
      </c>
      <c r="BB28" s="28" t="s">
        <v>208</v>
      </c>
      <c r="BC28" s="28" t="s">
        <v>210</v>
      </c>
      <c r="BD28" s="28" t="s">
        <v>207</v>
      </c>
      <c r="BE28" s="28" t="s">
        <v>209</v>
      </c>
      <c r="BF28" s="28">
        <v>0</v>
      </c>
      <c r="BG28" s="28" t="s">
        <v>209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 t="s">
        <v>210</v>
      </c>
      <c r="BN28" s="28">
        <v>0</v>
      </c>
      <c r="BO28" s="28">
        <v>0</v>
      </c>
      <c r="BP28" s="28" t="s">
        <v>209</v>
      </c>
      <c r="BQ28" s="28" t="s">
        <v>209</v>
      </c>
      <c r="BR28" s="28" t="s">
        <v>207</v>
      </c>
      <c r="BS28" s="28">
        <v>0</v>
      </c>
      <c r="BT28" s="28" t="s">
        <v>209</v>
      </c>
      <c r="BU28" s="28" t="s">
        <v>209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0</v>
      </c>
      <c r="CE28" s="28">
        <v>0</v>
      </c>
      <c r="CF28" s="28" t="s">
        <v>209</v>
      </c>
      <c r="CG28" s="28" t="s">
        <v>209</v>
      </c>
      <c r="CH28" s="28">
        <v>0</v>
      </c>
      <c r="CI28" s="28">
        <v>0</v>
      </c>
      <c r="CJ28" s="28" t="s">
        <v>209</v>
      </c>
      <c r="CK28" s="28">
        <v>0</v>
      </c>
      <c r="CL28" s="28">
        <v>0</v>
      </c>
      <c r="CM28" s="28">
        <v>0</v>
      </c>
      <c r="CN28" s="28">
        <v>0</v>
      </c>
      <c r="CO28" s="28">
        <v>0</v>
      </c>
      <c r="CP28" s="28">
        <v>0</v>
      </c>
      <c r="CQ28" s="28" t="s">
        <v>209</v>
      </c>
      <c r="CR28" s="28" t="s">
        <v>209</v>
      </c>
      <c r="CS28" s="28">
        <v>0</v>
      </c>
      <c r="CT28" s="28" t="s">
        <v>209</v>
      </c>
      <c r="CU28" s="28">
        <v>0</v>
      </c>
      <c r="CV28" s="28">
        <v>0</v>
      </c>
      <c r="CW28" s="28">
        <v>0</v>
      </c>
      <c r="CX28" s="28" t="s">
        <v>209</v>
      </c>
      <c r="CY28" s="28">
        <v>0</v>
      </c>
      <c r="CZ28" s="28" t="s">
        <v>209</v>
      </c>
      <c r="DA28" s="28">
        <v>0</v>
      </c>
      <c r="DB28" s="28" t="s">
        <v>209</v>
      </c>
      <c r="DC28" s="28" t="s">
        <v>210</v>
      </c>
      <c r="DD28" s="28">
        <v>0</v>
      </c>
      <c r="DE28" s="28" t="s">
        <v>209</v>
      </c>
      <c r="DF28" s="28">
        <v>0</v>
      </c>
      <c r="DG28" s="28">
        <v>0</v>
      </c>
      <c r="DH28" s="28">
        <v>0</v>
      </c>
      <c r="DI28" s="28">
        <v>0</v>
      </c>
      <c r="DJ28" s="28">
        <v>0</v>
      </c>
      <c r="DK28" s="28">
        <v>0</v>
      </c>
      <c r="DL28" s="28" t="s">
        <v>209</v>
      </c>
      <c r="DM28" s="28">
        <v>0</v>
      </c>
      <c r="DN28" s="28">
        <v>0</v>
      </c>
      <c r="DO28" s="28">
        <v>0</v>
      </c>
      <c r="DP28" s="28">
        <v>0</v>
      </c>
      <c r="DQ28" s="28">
        <v>0</v>
      </c>
      <c r="DR28" s="28">
        <v>0</v>
      </c>
      <c r="DS28" s="28">
        <v>0</v>
      </c>
      <c r="DT28" s="28">
        <v>0</v>
      </c>
      <c r="DU28" s="28">
        <v>0</v>
      </c>
      <c r="DV28" s="28">
        <v>0</v>
      </c>
      <c r="DW28" s="28" t="s">
        <v>210</v>
      </c>
      <c r="DX28" s="28">
        <v>0</v>
      </c>
      <c r="DY28" s="28">
        <v>0</v>
      </c>
      <c r="DZ28" s="28">
        <v>0</v>
      </c>
      <c r="EA28" s="28">
        <v>0</v>
      </c>
      <c r="EB28" s="28">
        <v>0</v>
      </c>
      <c r="EC28" s="28">
        <v>0</v>
      </c>
      <c r="ED28" s="28">
        <v>0</v>
      </c>
      <c r="EE28" s="28">
        <v>0</v>
      </c>
      <c r="EF28" s="28">
        <v>0</v>
      </c>
      <c r="EG28" s="28">
        <v>0</v>
      </c>
      <c r="EH28" s="28" t="s">
        <v>210</v>
      </c>
      <c r="EI28" s="28">
        <v>0</v>
      </c>
      <c r="EJ28" s="28">
        <v>0</v>
      </c>
      <c r="EK28" s="28">
        <v>0</v>
      </c>
      <c r="EL28" s="28">
        <v>0</v>
      </c>
      <c r="EM28" s="28">
        <v>0</v>
      </c>
      <c r="EN28" s="28">
        <v>0</v>
      </c>
      <c r="EO28" s="28">
        <v>0</v>
      </c>
      <c r="EP28" s="28">
        <v>0</v>
      </c>
      <c r="EQ28" s="28">
        <v>0</v>
      </c>
      <c r="ER28" s="28">
        <v>0</v>
      </c>
      <c r="ES28" s="28">
        <v>0</v>
      </c>
      <c r="ET28" s="28">
        <v>0</v>
      </c>
      <c r="EU28" s="28" t="s">
        <v>210</v>
      </c>
      <c r="EV28" s="28">
        <v>0</v>
      </c>
      <c r="EW28" s="28">
        <v>0</v>
      </c>
      <c r="EX28" s="28">
        <v>0</v>
      </c>
      <c r="EY28" s="28">
        <v>0</v>
      </c>
      <c r="EZ28" s="28">
        <v>0</v>
      </c>
      <c r="FA28" s="28">
        <v>0</v>
      </c>
      <c r="FB28" s="28" t="s">
        <v>210</v>
      </c>
      <c r="FC28" s="28">
        <v>0</v>
      </c>
      <c r="FD28" s="28">
        <v>0</v>
      </c>
      <c r="FE28" s="28">
        <v>0</v>
      </c>
      <c r="FF28" s="28">
        <v>0</v>
      </c>
      <c r="FG28" s="28">
        <v>0</v>
      </c>
      <c r="FH28" s="28" t="s">
        <v>209</v>
      </c>
      <c r="FI28" s="28">
        <v>0</v>
      </c>
      <c r="FJ28" s="28" t="s">
        <v>209</v>
      </c>
      <c r="FK28" s="28">
        <v>0</v>
      </c>
      <c r="FL28" s="28">
        <v>0</v>
      </c>
      <c r="FM28" s="28" t="s">
        <v>210</v>
      </c>
      <c r="FN28" s="28" t="s">
        <v>208</v>
      </c>
      <c r="FO28" s="28">
        <v>0</v>
      </c>
      <c r="FP28" s="28" t="s">
        <v>207</v>
      </c>
      <c r="FQ28" s="28" t="s">
        <v>209</v>
      </c>
      <c r="FR28" s="28" t="s">
        <v>210</v>
      </c>
      <c r="FS28" s="28">
        <v>0</v>
      </c>
      <c r="FT28" s="28">
        <v>0</v>
      </c>
      <c r="FU28" s="28">
        <v>0</v>
      </c>
      <c r="FV28" s="28">
        <v>0</v>
      </c>
      <c r="FW28" s="28" t="s">
        <v>209</v>
      </c>
      <c r="FX28" s="28" t="s">
        <v>210</v>
      </c>
      <c r="FY28" s="28" t="s">
        <v>210</v>
      </c>
      <c r="FZ28" s="28" t="s">
        <v>209</v>
      </c>
      <c r="GA28" s="28" t="s">
        <v>207</v>
      </c>
      <c r="GB28" s="28" t="s">
        <v>210</v>
      </c>
      <c r="GC28" s="28" t="s">
        <v>210</v>
      </c>
      <c r="GD28" s="28">
        <v>0</v>
      </c>
      <c r="GE28" s="28" t="s">
        <v>209</v>
      </c>
      <c r="GF28" s="28" t="s">
        <v>207</v>
      </c>
      <c r="GG28" s="28">
        <v>0</v>
      </c>
      <c r="GH28" s="28">
        <v>0</v>
      </c>
      <c r="GI28" s="28" t="s">
        <v>207</v>
      </c>
      <c r="GJ28" s="28">
        <v>0</v>
      </c>
      <c r="GK28" s="28" t="s">
        <v>209</v>
      </c>
      <c r="GL28" s="28">
        <v>0</v>
      </c>
      <c r="GM28" s="28" t="s">
        <v>209</v>
      </c>
      <c r="GN28" s="28"/>
      <c r="GO28" s="28" t="s">
        <v>210</v>
      </c>
      <c r="GP28" s="28" t="s">
        <v>209</v>
      </c>
      <c r="GQ28" s="28">
        <v>0</v>
      </c>
      <c r="GR28" s="28">
        <v>0</v>
      </c>
      <c r="GS28" s="28" t="s">
        <v>210</v>
      </c>
      <c r="GT28" s="28">
        <v>0</v>
      </c>
      <c r="GU28" s="28" t="s">
        <v>208</v>
      </c>
      <c r="GV28" s="28">
        <v>0</v>
      </c>
      <c r="GW28" s="28">
        <v>0</v>
      </c>
      <c r="GX28" s="28">
        <v>0</v>
      </c>
      <c r="GY28" s="28">
        <v>0</v>
      </c>
      <c r="GZ28" s="28" t="s">
        <v>210</v>
      </c>
      <c r="HA28" s="28">
        <v>0</v>
      </c>
      <c r="HB28" s="28" t="s">
        <v>209</v>
      </c>
      <c r="HC28" s="28">
        <v>0</v>
      </c>
      <c r="HD28" s="28" t="s">
        <v>208</v>
      </c>
      <c r="HE28" s="28">
        <v>0</v>
      </c>
      <c r="HF28" s="28" t="s">
        <v>209</v>
      </c>
      <c r="HG28" s="28">
        <v>0</v>
      </c>
      <c r="HH28" s="28">
        <v>0</v>
      </c>
      <c r="HI28" s="28" t="s">
        <v>209</v>
      </c>
      <c r="HJ28" s="28" t="s">
        <v>210</v>
      </c>
      <c r="HK28" s="28" t="s">
        <v>209</v>
      </c>
      <c r="HL28" s="28">
        <v>0</v>
      </c>
      <c r="HM28" s="28">
        <v>0</v>
      </c>
      <c r="HN28" s="28">
        <v>0</v>
      </c>
      <c r="HO28" s="28">
        <v>0</v>
      </c>
      <c r="HP28" s="28">
        <v>0</v>
      </c>
      <c r="HQ28" s="28">
        <v>0</v>
      </c>
      <c r="HR28" s="28">
        <v>0</v>
      </c>
      <c r="HS28" s="28">
        <v>0</v>
      </c>
      <c r="HT28" s="28">
        <v>0</v>
      </c>
      <c r="HU28" s="28">
        <v>0</v>
      </c>
      <c r="HV28" s="28" t="s">
        <v>208</v>
      </c>
      <c r="HW28" s="28">
        <v>0</v>
      </c>
      <c r="HX28" s="28" t="s">
        <v>209</v>
      </c>
      <c r="HY28" s="28">
        <v>0</v>
      </c>
      <c r="HZ28" s="28" t="s">
        <v>209</v>
      </c>
      <c r="IA28" s="28">
        <v>0</v>
      </c>
      <c r="IB28" s="28">
        <v>0</v>
      </c>
      <c r="IC28" s="28">
        <v>0</v>
      </c>
      <c r="ID28" s="28">
        <v>0</v>
      </c>
      <c r="IE28" s="28">
        <v>0</v>
      </c>
      <c r="IF28" s="28" t="s">
        <v>209</v>
      </c>
      <c r="IG28" s="28">
        <v>0</v>
      </c>
      <c r="IH28" s="28">
        <v>0</v>
      </c>
      <c r="II28" s="28">
        <v>0</v>
      </c>
      <c r="IJ28" s="28">
        <v>0</v>
      </c>
      <c r="IK28" s="28">
        <v>0</v>
      </c>
      <c r="IL28" s="28">
        <v>0</v>
      </c>
      <c r="IM28" s="28">
        <v>0</v>
      </c>
      <c r="IN28" s="28">
        <v>0</v>
      </c>
      <c r="IO28" s="28">
        <v>0</v>
      </c>
      <c r="IP28" s="28" t="s">
        <v>210</v>
      </c>
      <c r="IQ28" s="28">
        <v>0</v>
      </c>
      <c r="IR28" s="28">
        <v>0</v>
      </c>
      <c r="IS28" s="28">
        <v>0</v>
      </c>
      <c r="IT28" s="28">
        <v>0</v>
      </c>
      <c r="IU28" s="28">
        <v>0</v>
      </c>
      <c r="IV28" s="28">
        <v>0</v>
      </c>
      <c r="IW28" s="28">
        <v>0</v>
      </c>
      <c r="IX28" s="28" t="s">
        <v>210</v>
      </c>
      <c r="IY28" s="28">
        <v>0</v>
      </c>
      <c r="IZ28" s="28">
        <v>0</v>
      </c>
      <c r="JA28" s="28">
        <v>0</v>
      </c>
      <c r="JB28" s="28">
        <v>0</v>
      </c>
      <c r="JC28" s="28">
        <v>0</v>
      </c>
      <c r="JD28" s="28">
        <v>0</v>
      </c>
      <c r="JE28" s="28">
        <v>0</v>
      </c>
      <c r="JF28" s="28">
        <v>0</v>
      </c>
      <c r="JG28" s="28" t="s">
        <v>210</v>
      </c>
      <c r="JH28" s="28">
        <v>0</v>
      </c>
      <c r="JI28" s="28">
        <v>0</v>
      </c>
      <c r="JJ28" s="28">
        <v>0</v>
      </c>
      <c r="JK28" s="28">
        <v>0</v>
      </c>
      <c r="JL28" s="28">
        <v>0</v>
      </c>
      <c r="JM28" s="28">
        <v>0</v>
      </c>
      <c r="JN28" s="28">
        <v>0</v>
      </c>
      <c r="JO28" s="28">
        <v>0</v>
      </c>
      <c r="JP28" s="34">
        <v>0</v>
      </c>
      <c r="JQ28" s="34">
        <v>0</v>
      </c>
      <c r="JR28" s="34" t="s">
        <v>207</v>
      </c>
      <c r="JS28" s="34">
        <v>0</v>
      </c>
      <c r="JT28" s="34">
        <v>0</v>
      </c>
      <c r="JU28" s="34">
        <v>0</v>
      </c>
      <c r="JV28" s="34">
        <v>0</v>
      </c>
      <c r="JW28" s="34">
        <v>0</v>
      </c>
      <c r="JX28" s="34">
        <v>0</v>
      </c>
      <c r="JY28" s="34">
        <v>0</v>
      </c>
      <c r="JZ28" s="34">
        <v>0</v>
      </c>
      <c r="KA28" s="34">
        <v>0</v>
      </c>
      <c r="KB28" s="34">
        <v>0</v>
      </c>
      <c r="KC28" s="34">
        <v>0</v>
      </c>
      <c r="KD28" s="34">
        <v>0</v>
      </c>
      <c r="KE28" s="34">
        <v>0</v>
      </c>
      <c r="KF28" s="34">
        <v>0</v>
      </c>
      <c r="KG28" s="34" t="s">
        <v>210</v>
      </c>
      <c r="KH28" s="34">
        <v>0</v>
      </c>
      <c r="KI28" s="34">
        <v>0</v>
      </c>
      <c r="KJ28" s="34">
        <v>0</v>
      </c>
      <c r="KK28" s="34">
        <v>0</v>
      </c>
      <c r="KL28" s="34">
        <v>0</v>
      </c>
      <c r="KM28" s="34">
        <v>0</v>
      </c>
      <c r="KN28" s="34">
        <v>0</v>
      </c>
      <c r="KO28" s="34" t="s">
        <v>210</v>
      </c>
      <c r="KP28" s="34">
        <v>0</v>
      </c>
      <c r="KQ28" s="34">
        <v>0</v>
      </c>
      <c r="KR28" s="34" t="s">
        <v>210</v>
      </c>
      <c r="KS28" s="34">
        <v>0</v>
      </c>
      <c r="KT28" s="34">
        <v>0</v>
      </c>
      <c r="KU28" s="34">
        <v>0</v>
      </c>
      <c r="KV28" s="34">
        <v>0</v>
      </c>
      <c r="KW28" s="34">
        <v>0</v>
      </c>
      <c r="KX28" s="34">
        <v>0</v>
      </c>
      <c r="KY28" s="34">
        <v>0</v>
      </c>
      <c r="KZ28" s="34">
        <v>0</v>
      </c>
      <c r="LA28" s="34">
        <v>0</v>
      </c>
      <c r="LB28" s="34">
        <v>0</v>
      </c>
      <c r="LC28" s="34">
        <v>0</v>
      </c>
    </row>
    <row r="29" spans="1:315" ht="17.25" customHeight="1">
      <c r="A29" s="103"/>
      <c r="B29" s="24" t="s">
        <v>99</v>
      </c>
      <c r="C29" s="21" t="s">
        <v>53</v>
      </c>
      <c r="D29" s="28">
        <v>0</v>
      </c>
      <c r="E29" s="28">
        <v>0</v>
      </c>
      <c r="F29" s="28">
        <v>0</v>
      </c>
      <c r="G29" s="28">
        <v>0</v>
      </c>
      <c r="H29" s="28" t="s">
        <v>148</v>
      </c>
      <c r="I29" s="28" t="s">
        <v>148</v>
      </c>
      <c r="J29" s="28">
        <v>0</v>
      </c>
      <c r="K29" s="28" t="s">
        <v>207</v>
      </c>
      <c r="L29" s="28">
        <v>0</v>
      </c>
      <c r="M29" s="28" t="s">
        <v>209</v>
      </c>
      <c r="N29" s="28" t="s">
        <v>209</v>
      </c>
      <c r="O29" s="28">
        <v>0</v>
      </c>
      <c r="P29" s="28">
        <v>0</v>
      </c>
      <c r="Q29" s="28">
        <v>0</v>
      </c>
      <c r="R29" s="28">
        <v>0</v>
      </c>
      <c r="S29" s="28" t="s">
        <v>208</v>
      </c>
      <c r="T29" s="28">
        <v>0</v>
      </c>
      <c r="U29" s="28" t="s">
        <v>209</v>
      </c>
      <c r="V29" s="28" t="s">
        <v>209</v>
      </c>
      <c r="W29" s="28" t="s">
        <v>207</v>
      </c>
      <c r="X29" s="28" t="s">
        <v>149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 t="s">
        <v>209</v>
      </c>
      <c r="AH29" s="28">
        <v>0</v>
      </c>
      <c r="AI29" s="28" t="s">
        <v>208</v>
      </c>
      <c r="AJ29" s="28">
        <v>0</v>
      </c>
      <c r="AK29" s="28">
        <v>52140657</v>
      </c>
      <c r="AL29" s="28">
        <v>0</v>
      </c>
      <c r="AM29" s="28">
        <v>0</v>
      </c>
      <c r="AN29" s="28" t="s">
        <v>207</v>
      </c>
      <c r="AO29" s="28">
        <v>0</v>
      </c>
      <c r="AP29" s="28" t="s">
        <v>210</v>
      </c>
      <c r="AQ29" s="28">
        <v>0</v>
      </c>
      <c r="AR29" s="28" t="s">
        <v>207</v>
      </c>
      <c r="AS29" s="28">
        <v>0</v>
      </c>
      <c r="AT29" s="28">
        <v>0</v>
      </c>
      <c r="AU29" s="28" t="s">
        <v>209</v>
      </c>
      <c r="AV29" s="28">
        <v>0</v>
      </c>
      <c r="AW29" s="28">
        <v>0</v>
      </c>
      <c r="AX29" s="28">
        <v>0</v>
      </c>
      <c r="AY29" s="28" t="s">
        <v>207</v>
      </c>
      <c r="AZ29" s="28" t="s">
        <v>209</v>
      </c>
      <c r="BA29" s="28">
        <v>0</v>
      </c>
      <c r="BB29" s="28" t="s">
        <v>208</v>
      </c>
      <c r="BC29" s="28" t="s">
        <v>210</v>
      </c>
      <c r="BD29" s="28" t="s">
        <v>207</v>
      </c>
      <c r="BE29" s="28" t="s">
        <v>209</v>
      </c>
      <c r="BF29" s="28">
        <v>0</v>
      </c>
      <c r="BG29" s="28" t="s">
        <v>209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 t="s">
        <v>210</v>
      </c>
      <c r="BN29" s="28">
        <v>0</v>
      </c>
      <c r="BO29" s="28">
        <v>0</v>
      </c>
      <c r="BP29" s="28" t="s">
        <v>209</v>
      </c>
      <c r="BQ29" s="28" t="s">
        <v>209</v>
      </c>
      <c r="BR29" s="28" t="s">
        <v>207</v>
      </c>
      <c r="BS29" s="28">
        <v>0</v>
      </c>
      <c r="BT29" s="28" t="s">
        <v>209</v>
      </c>
      <c r="BU29" s="28" t="s">
        <v>209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 t="s">
        <v>209</v>
      </c>
      <c r="CG29" s="28" t="s">
        <v>209</v>
      </c>
      <c r="CH29" s="28">
        <v>0</v>
      </c>
      <c r="CI29" s="28">
        <v>0</v>
      </c>
      <c r="CJ29" s="28" t="s">
        <v>209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 t="s">
        <v>209</v>
      </c>
      <c r="CR29" s="28" t="s">
        <v>209</v>
      </c>
      <c r="CS29" s="28">
        <v>0</v>
      </c>
      <c r="CT29" s="28" t="s">
        <v>209</v>
      </c>
      <c r="CU29" s="28">
        <v>0</v>
      </c>
      <c r="CV29" s="28">
        <v>0</v>
      </c>
      <c r="CW29" s="28">
        <v>0</v>
      </c>
      <c r="CX29" s="28" t="s">
        <v>209</v>
      </c>
      <c r="CY29" s="28">
        <v>0</v>
      </c>
      <c r="CZ29" s="28" t="s">
        <v>209</v>
      </c>
      <c r="DA29" s="28">
        <v>0</v>
      </c>
      <c r="DB29" s="28" t="s">
        <v>209</v>
      </c>
      <c r="DC29" s="28" t="s">
        <v>210</v>
      </c>
      <c r="DD29" s="28">
        <v>0</v>
      </c>
      <c r="DE29" s="28" t="s">
        <v>209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 t="s">
        <v>209</v>
      </c>
      <c r="DM29" s="28">
        <v>0</v>
      </c>
      <c r="DN29" s="28">
        <v>0</v>
      </c>
      <c r="DO29" s="28">
        <v>0</v>
      </c>
      <c r="DP29" s="28">
        <v>0</v>
      </c>
      <c r="DQ29" s="28">
        <v>0</v>
      </c>
      <c r="DR29" s="28">
        <v>0</v>
      </c>
      <c r="DS29" s="28">
        <v>0</v>
      </c>
      <c r="DT29" s="28">
        <v>0</v>
      </c>
      <c r="DU29" s="28">
        <v>0</v>
      </c>
      <c r="DV29" s="28">
        <v>0</v>
      </c>
      <c r="DW29" s="28" t="s">
        <v>210</v>
      </c>
      <c r="DX29" s="28">
        <v>0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 t="s">
        <v>210</v>
      </c>
      <c r="EI29" s="28">
        <v>0</v>
      </c>
      <c r="EJ29" s="28">
        <v>0</v>
      </c>
      <c r="EK29" s="28">
        <v>0</v>
      </c>
      <c r="EL29" s="28">
        <v>0</v>
      </c>
      <c r="EM29" s="28">
        <v>0</v>
      </c>
      <c r="EN29" s="28">
        <v>0</v>
      </c>
      <c r="EO29" s="28">
        <v>0</v>
      </c>
      <c r="EP29" s="28">
        <v>0</v>
      </c>
      <c r="EQ29" s="28">
        <v>0</v>
      </c>
      <c r="ER29" s="28">
        <v>0</v>
      </c>
      <c r="ES29" s="28">
        <v>0</v>
      </c>
      <c r="ET29" s="28">
        <v>0</v>
      </c>
      <c r="EU29" s="28" t="s">
        <v>210</v>
      </c>
      <c r="EV29" s="28">
        <v>0</v>
      </c>
      <c r="EW29" s="28">
        <v>615826</v>
      </c>
      <c r="EX29" s="28">
        <v>0</v>
      </c>
      <c r="EY29" s="28">
        <v>0</v>
      </c>
      <c r="EZ29" s="28">
        <v>0</v>
      </c>
      <c r="FA29" s="28">
        <v>0</v>
      </c>
      <c r="FB29" s="28" t="s">
        <v>210</v>
      </c>
      <c r="FC29" s="28">
        <v>0</v>
      </c>
      <c r="FD29" s="28">
        <v>0</v>
      </c>
      <c r="FE29" s="28">
        <v>0</v>
      </c>
      <c r="FF29" s="28">
        <v>0</v>
      </c>
      <c r="FG29" s="28">
        <v>0</v>
      </c>
      <c r="FH29" s="28" t="s">
        <v>209</v>
      </c>
      <c r="FI29" s="28">
        <v>0</v>
      </c>
      <c r="FJ29" s="28" t="s">
        <v>209</v>
      </c>
      <c r="FK29" s="28">
        <v>0</v>
      </c>
      <c r="FL29" s="28">
        <v>0</v>
      </c>
      <c r="FM29" s="28" t="s">
        <v>210</v>
      </c>
      <c r="FN29" s="28" t="s">
        <v>208</v>
      </c>
      <c r="FO29" s="28">
        <v>0</v>
      </c>
      <c r="FP29" s="28" t="s">
        <v>207</v>
      </c>
      <c r="FQ29" s="28" t="s">
        <v>209</v>
      </c>
      <c r="FR29" s="28" t="s">
        <v>210</v>
      </c>
      <c r="FS29" s="28">
        <v>0</v>
      </c>
      <c r="FT29" s="28">
        <v>0</v>
      </c>
      <c r="FU29" s="28">
        <v>0</v>
      </c>
      <c r="FV29" s="28">
        <v>0</v>
      </c>
      <c r="FW29" s="28" t="s">
        <v>209</v>
      </c>
      <c r="FX29" s="28" t="s">
        <v>210</v>
      </c>
      <c r="FY29" s="28" t="s">
        <v>210</v>
      </c>
      <c r="FZ29" s="28" t="s">
        <v>209</v>
      </c>
      <c r="GA29" s="28" t="s">
        <v>207</v>
      </c>
      <c r="GB29" s="28" t="s">
        <v>210</v>
      </c>
      <c r="GC29" s="28" t="s">
        <v>210</v>
      </c>
      <c r="GD29" s="28">
        <v>0</v>
      </c>
      <c r="GE29" s="28" t="s">
        <v>209</v>
      </c>
      <c r="GF29" s="28" t="s">
        <v>207</v>
      </c>
      <c r="GG29" s="28">
        <v>0</v>
      </c>
      <c r="GH29" s="28">
        <v>0</v>
      </c>
      <c r="GI29" s="28" t="s">
        <v>207</v>
      </c>
      <c r="GJ29" s="28">
        <v>848637</v>
      </c>
      <c r="GK29" s="28" t="s">
        <v>209</v>
      </c>
      <c r="GL29" s="28">
        <v>0</v>
      </c>
      <c r="GM29" s="28" t="s">
        <v>209</v>
      </c>
      <c r="GN29" s="28">
        <v>0</v>
      </c>
      <c r="GO29" s="28" t="s">
        <v>210</v>
      </c>
      <c r="GP29" s="28" t="s">
        <v>209</v>
      </c>
      <c r="GQ29" s="28">
        <v>0</v>
      </c>
      <c r="GR29" s="28">
        <v>0</v>
      </c>
      <c r="GS29" s="28" t="s">
        <v>210</v>
      </c>
      <c r="GT29" s="28">
        <v>0</v>
      </c>
      <c r="GU29" s="28" t="s">
        <v>208</v>
      </c>
      <c r="GV29" s="28">
        <v>0</v>
      </c>
      <c r="GW29" s="28">
        <v>0</v>
      </c>
      <c r="GX29" s="28">
        <v>0</v>
      </c>
      <c r="GY29" s="28">
        <v>0</v>
      </c>
      <c r="GZ29" s="28" t="s">
        <v>210</v>
      </c>
      <c r="HA29" s="28">
        <v>0</v>
      </c>
      <c r="HB29" s="28" t="s">
        <v>209</v>
      </c>
      <c r="HC29" s="28">
        <v>0</v>
      </c>
      <c r="HD29" s="28" t="s">
        <v>208</v>
      </c>
      <c r="HE29" s="28">
        <v>0</v>
      </c>
      <c r="HF29" s="28" t="s">
        <v>209</v>
      </c>
      <c r="HG29" s="28">
        <v>0</v>
      </c>
      <c r="HH29" s="28">
        <v>0</v>
      </c>
      <c r="HI29" s="28" t="s">
        <v>209</v>
      </c>
      <c r="HJ29" s="28" t="s">
        <v>210</v>
      </c>
      <c r="HK29" s="28" t="s">
        <v>209</v>
      </c>
      <c r="HL29" s="28">
        <v>0</v>
      </c>
      <c r="HM29" s="28">
        <v>0</v>
      </c>
      <c r="HN29" s="28">
        <v>0</v>
      </c>
      <c r="HO29" s="28">
        <v>0</v>
      </c>
      <c r="HP29" s="28">
        <v>0</v>
      </c>
      <c r="HQ29" s="28">
        <v>0</v>
      </c>
      <c r="HR29" s="28">
        <v>0</v>
      </c>
      <c r="HS29" s="28">
        <v>0</v>
      </c>
      <c r="HT29" s="28">
        <v>0</v>
      </c>
      <c r="HU29" s="28">
        <v>0</v>
      </c>
      <c r="HV29" s="28" t="s">
        <v>208</v>
      </c>
      <c r="HW29" s="28">
        <v>0</v>
      </c>
      <c r="HX29" s="28" t="s">
        <v>209</v>
      </c>
      <c r="HY29" s="28">
        <v>0</v>
      </c>
      <c r="HZ29" s="28" t="s">
        <v>209</v>
      </c>
      <c r="IA29" s="28">
        <v>0</v>
      </c>
      <c r="IB29" s="28">
        <v>0</v>
      </c>
      <c r="IC29" s="28">
        <v>0</v>
      </c>
      <c r="ID29" s="28">
        <v>0</v>
      </c>
      <c r="IE29" s="28">
        <v>0</v>
      </c>
      <c r="IF29" s="28" t="s">
        <v>209</v>
      </c>
      <c r="IG29" s="28">
        <v>0</v>
      </c>
      <c r="IH29" s="28">
        <v>0</v>
      </c>
      <c r="II29" s="28">
        <v>0</v>
      </c>
      <c r="IJ29" s="28">
        <v>0</v>
      </c>
      <c r="IK29" s="28">
        <v>0</v>
      </c>
      <c r="IL29" s="28">
        <v>0</v>
      </c>
      <c r="IM29" s="28">
        <v>0</v>
      </c>
      <c r="IN29" s="28">
        <v>0</v>
      </c>
      <c r="IO29" s="28">
        <v>0</v>
      </c>
      <c r="IP29" s="28" t="s">
        <v>210</v>
      </c>
      <c r="IQ29" s="28">
        <v>0</v>
      </c>
      <c r="IR29" s="28">
        <v>0</v>
      </c>
      <c r="IS29" s="28">
        <v>0</v>
      </c>
      <c r="IT29" s="28">
        <v>0</v>
      </c>
      <c r="IU29" s="28">
        <v>0</v>
      </c>
      <c r="IV29" s="28">
        <v>0</v>
      </c>
      <c r="IW29" s="28">
        <v>0</v>
      </c>
      <c r="IX29" s="28" t="s">
        <v>210</v>
      </c>
      <c r="IY29" s="28">
        <v>0</v>
      </c>
      <c r="IZ29" s="28">
        <v>0</v>
      </c>
      <c r="JA29" s="28">
        <v>0</v>
      </c>
      <c r="JB29" s="28">
        <v>0</v>
      </c>
      <c r="JC29" s="28">
        <v>0</v>
      </c>
      <c r="JD29" s="28">
        <v>0</v>
      </c>
      <c r="JE29" s="28">
        <v>0</v>
      </c>
      <c r="JF29" s="28">
        <v>0</v>
      </c>
      <c r="JG29" s="28" t="s">
        <v>210</v>
      </c>
      <c r="JH29" s="28">
        <v>0</v>
      </c>
      <c r="JI29" s="28">
        <v>0</v>
      </c>
      <c r="JJ29" s="34">
        <v>0</v>
      </c>
      <c r="JK29" s="34">
        <v>0</v>
      </c>
      <c r="JL29" s="34">
        <v>0</v>
      </c>
      <c r="JM29" s="34">
        <v>0</v>
      </c>
      <c r="JN29" s="34">
        <v>0</v>
      </c>
      <c r="JO29" s="34">
        <v>0</v>
      </c>
      <c r="JP29" s="34">
        <v>0</v>
      </c>
      <c r="JQ29" s="34">
        <v>0</v>
      </c>
      <c r="JR29" s="34" t="s">
        <v>207</v>
      </c>
      <c r="JS29" s="34">
        <v>0</v>
      </c>
      <c r="JT29" s="34">
        <v>0</v>
      </c>
      <c r="JU29" s="34">
        <v>0</v>
      </c>
      <c r="JV29" s="34">
        <v>0</v>
      </c>
      <c r="JW29" s="34">
        <v>0</v>
      </c>
      <c r="JX29" s="34">
        <v>0</v>
      </c>
      <c r="JY29" s="34">
        <v>0</v>
      </c>
      <c r="JZ29" s="34">
        <v>0</v>
      </c>
      <c r="KA29" s="34">
        <v>0</v>
      </c>
      <c r="KB29" s="34">
        <v>0</v>
      </c>
      <c r="KC29" s="34">
        <v>0</v>
      </c>
      <c r="KD29" s="34">
        <v>0</v>
      </c>
      <c r="KE29" s="34">
        <v>0</v>
      </c>
      <c r="KF29" s="34">
        <v>0</v>
      </c>
      <c r="KG29" s="34" t="s">
        <v>210</v>
      </c>
      <c r="KH29" s="34">
        <v>0</v>
      </c>
      <c r="KI29" s="34">
        <v>0</v>
      </c>
      <c r="KJ29" s="34">
        <v>0</v>
      </c>
      <c r="KK29" s="34">
        <v>0</v>
      </c>
      <c r="KL29" s="34">
        <v>0</v>
      </c>
      <c r="KM29" s="34">
        <v>0</v>
      </c>
      <c r="KN29" s="34">
        <v>0</v>
      </c>
      <c r="KO29" s="34" t="s">
        <v>210</v>
      </c>
      <c r="KP29" s="34">
        <v>0</v>
      </c>
      <c r="KQ29" s="34">
        <v>0</v>
      </c>
      <c r="KR29" s="34" t="s">
        <v>210</v>
      </c>
      <c r="KS29" s="34">
        <v>0</v>
      </c>
      <c r="KT29" s="34">
        <v>0</v>
      </c>
      <c r="KU29" s="34">
        <v>0</v>
      </c>
      <c r="KV29" s="34">
        <v>0</v>
      </c>
      <c r="KW29" s="34">
        <v>0</v>
      </c>
      <c r="KX29" s="34">
        <v>0</v>
      </c>
      <c r="KY29" s="34">
        <v>0</v>
      </c>
      <c r="KZ29" s="34">
        <v>0</v>
      </c>
      <c r="LA29" s="34">
        <v>0</v>
      </c>
      <c r="LB29" s="34">
        <v>0</v>
      </c>
      <c r="LC29" s="34">
        <v>0</v>
      </c>
    </row>
    <row r="30" spans="1:315" ht="17.25" customHeight="1">
      <c r="A30" s="103"/>
      <c r="B30" s="24" t="s">
        <v>100</v>
      </c>
      <c r="C30" s="21" t="s">
        <v>54</v>
      </c>
      <c r="D30" s="28">
        <v>0</v>
      </c>
      <c r="E30" s="28">
        <v>0</v>
      </c>
      <c r="F30" s="28">
        <v>0</v>
      </c>
      <c r="G30" s="28">
        <v>0</v>
      </c>
      <c r="H30" s="28" t="s">
        <v>148</v>
      </c>
      <c r="I30" s="28" t="s">
        <v>148</v>
      </c>
      <c r="J30" s="28">
        <v>0</v>
      </c>
      <c r="K30" s="28" t="s">
        <v>207</v>
      </c>
      <c r="L30" s="28">
        <v>0</v>
      </c>
      <c r="M30" s="28" t="s">
        <v>209</v>
      </c>
      <c r="N30" s="28" t="s">
        <v>209</v>
      </c>
      <c r="O30" s="28">
        <v>0</v>
      </c>
      <c r="P30" s="28">
        <v>0</v>
      </c>
      <c r="Q30" s="28">
        <v>0</v>
      </c>
      <c r="R30" s="28">
        <v>0</v>
      </c>
      <c r="S30" s="28" t="s">
        <v>208</v>
      </c>
      <c r="T30" s="28">
        <v>0</v>
      </c>
      <c r="U30" s="28" t="s">
        <v>209</v>
      </c>
      <c r="V30" s="28" t="s">
        <v>209</v>
      </c>
      <c r="W30" s="28" t="s">
        <v>207</v>
      </c>
      <c r="X30" s="28" t="s">
        <v>149</v>
      </c>
      <c r="Y30" s="28">
        <v>0</v>
      </c>
      <c r="Z30" s="28">
        <v>0</v>
      </c>
      <c r="AA30" s="28">
        <v>0</v>
      </c>
      <c r="AB30" s="28">
        <v>0</v>
      </c>
      <c r="AC30" s="28">
        <v>11317438</v>
      </c>
      <c r="AD30" s="28">
        <v>0</v>
      </c>
      <c r="AE30" s="28">
        <v>0</v>
      </c>
      <c r="AF30" s="28">
        <v>0</v>
      </c>
      <c r="AG30" s="28" t="s">
        <v>209</v>
      </c>
      <c r="AH30" s="28">
        <v>27362007</v>
      </c>
      <c r="AI30" s="28" t="s">
        <v>208</v>
      </c>
      <c r="AJ30" s="28">
        <v>0</v>
      </c>
      <c r="AK30" s="28">
        <v>0</v>
      </c>
      <c r="AL30" s="28">
        <v>0</v>
      </c>
      <c r="AM30" s="28">
        <v>11557044</v>
      </c>
      <c r="AN30" s="28" t="s">
        <v>207</v>
      </c>
      <c r="AO30" s="28">
        <v>0</v>
      </c>
      <c r="AP30" s="28" t="s">
        <v>210</v>
      </c>
      <c r="AQ30" s="28">
        <v>0</v>
      </c>
      <c r="AR30" s="28" t="s">
        <v>207</v>
      </c>
      <c r="AS30" s="28">
        <v>0</v>
      </c>
      <c r="AT30" s="28">
        <v>0</v>
      </c>
      <c r="AU30" s="28" t="s">
        <v>209</v>
      </c>
      <c r="AV30" s="28">
        <v>0</v>
      </c>
      <c r="AW30" s="28">
        <v>0</v>
      </c>
      <c r="AX30" s="28">
        <v>0</v>
      </c>
      <c r="AY30" s="28" t="s">
        <v>207</v>
      </c>
      <c r="AZ30" s="28" t="s">
        <v>209</v>
      </c>
      <c r="BA30" s="28">
        <v>0</v>
      </c>
      <c r="BB30" s="28" t="s">
        <v>208</v>
      </c>
      <c r="BC30" s="28" t="s">
        <v>210</v>
      </c>
      <c r="BD30" s="28" t="s">
        <v>207</v>
      </c>
      <c r="BE30" s="28" t="s">
        <v>209</v>
      </c>
      <c r="BF30" s="28">
        <v>0</v>
      </c>
      <c r="BG30" s="28" t="s">
        <v>209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 t="s">
        <v>210</v>
      </c>
      <c r="BN30" s="28">
        <v>0</v>
      </c>
      <c r="BO30" s="28">
        <v>0</v>
      </c>
      <c r="BP30" s="28" t="s">
        <v>209</v>
      </c>
      <c r="BQ30" s="28" t="s">
        <v>209</v>
      </c>
      <c r="BR30" s="28" t="s">
        <v>207</v>
      </c>
      <c r="BS30" s="28">
        <v>0</v>
      </c>
      <c r="BT30" s="28" t="s">
        <v>209</v>
      </c>
      <c r="BU30" s="28" t="s">
        <v>209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0</v>
      </c>
      <c r="CD30" s="28">
        <v>0</v>
      </c>
      <c r="CE30" s="28">
        <v>0</v>
      </c>
      <c r="CF30" s="28" t="s">
        <v>209</v>
      </c>
      <c r="CG30" s="28" t="s">
        <v>209</v>
      </c>
      <c r="CH30" s="28">
        <v>0</v>
      </c>
      <c r="CI30" s="28">
        <v>0</v>
      </c>
      <c r="CJ30" s="28" t="s">
        <v>209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 t="s">
        <v>209</v>
      </c>
      <c r="CR30" s="28" t="s">
        <v>209</v>
      </c>
      <c r="CS30" s="28">
        <v>0</v>
      </c>
      <c r="CT30" s="28" t="s">
        <v>209</v>
      </c>
      <c r="CU30" s="28">
        <v>0</v>
      </c>
      <c r="CV30" s="28">
        <v>0</v>
      </c>
      <c r="CW30" s="28">
        <v>0</v>
      </c>
      <c r="CX30" s="28" t="s">
        <v>209</v>
      </c>
      <c r="CY30" s="28">
        <v>0</v>
      </c>
      <c r="CZ30" s="28" t="s">
        <v>209</v>
      </c>
      <c r="DA30" s="28">
        <v>0</v>
      </c>
      <c r="DB30" s="28" t="s">
        <v>209</v>
      </c>
      <c r="DC30" s="28" t="s">
        <v>210</v>
      </c>
      <c r="DD30" s="28">
        <v>0</v>
      </c>
      <c r="DE30" s="28" t="s">
        <v>209</v>
      </c>
      <c r="DF30" s="28">
        <v>0</v>
      </c>
      <c r="DG30" s="28">
        <v>0</v>
      </c>
      <c r="DH30" s="28">
        <v>0</v>
      </c>
      <c r="DI30" s="28">
        <v>0</v>
      </c>
      <c r="DJ30" s="28">
        <v>0</v>
      </c>
      <c r="DK30" s="28">
        <v>0</v>
      </c>
      <c r="DL30" s="28" t="s">
        <v>209</v>
      </c>
      <c r="DM30" s="28">
        <v>0</v>
      </c>
      <c r="DN30" s="28">
        <v>0</v>
      </c>
      <c r="DO30" s="28">
        <v>0</v>
      </c>
      <c r="DP30" s="28">
        <v>0</v>
      </c>
      <c r="DQ30" s="28">
        <v>0</v>
      </c>
      <c r="DR30" s="28">
        <v>0</v>
      </c>
      <c r="DS30" s="28">
        <v>0</v>
      </c>
      <c r="DT30" s="28">
        <v>0</v>
      </c>
      <c r="DU30" s="28">
        <v>0</v>
      </c>
      <c r="DV30" s="28">
        <v>0</v>
      </c>
      <c r="DW30" s="28" t="s">
        <v>210</v>
      </c>
      <c r="DX30" s="28">
        <v>0</v>
      </c>
      <c r="DY30" s="28">
        <v>0</v>
      </c>
      <c r="DZ30" s="28">
        <v>0</v>
      </c>
      <c r="EA30" s="28">
        <v>0</v>
      </c>
      <c r="EB30" s="28">
        <v>0</v>
      </c>
      <c r="EC30" s="28">
        <v>0</v>
      </c>
      <c r="ED30" s="28">
        <v>0</v>
      </c>
      <c r="EE30" s="28">
        <v>0</v>
      </c>
      <c r="EF30" s="28">
        <v>0</v>
      </c>
      <c r="EG30" s="28">
        <v>0</v>
      </c>
      <c r="EH30" s="28" t="s">
        <v>210</v>
      </c>
      <c r="EI30" s="28">
        <v>0</v>
      </c>
      <c r="EJ30" s="28">
        <v>0</v>
      </c>
      <c r="EK30" s="28">
        <v>0</v>
      </c>
      <c r="EL30" s="28">
        <v>0</v>
      </c>
      <c r="EM30" s="28">
        <v>0</v>
      </c>
      <c r="EN30" s="28">
        <v>0</v>
      </c>
      <c r="EO30" s="28">
        <v>0</v>
      </c>
      <c r="EP30" s="28">
        <v>0</v>
      </c>
      <c r="EQ30" s="28">
        <v>0</v>
      </c>
      <c r="ER30" s="28">
        <v>0</v>
      </c>
      <c r="ES30" s="28">
        <v>0</v>
      </c>
      <c r="ET30" s="28">
        <v>0</v>
      </c>
      <c r="EU30" s="28" t="s">
        <v>210</v>
      </c>
      <c r="EV30" s="28">
        <v>0</v>
      </c>
      <c r="EW30" s="28">
        <v>0</v>
      </c>
      <c r="EX30" s="28">
        <v>0</v>
      </c>
      <c r="EY30" s="28">
        <v>0</v>
      </c>
      <c r="EZ30" s="28">
        <v>0</v>
      </c>
      <c r="FA30" s="28">
        <v>0</v>
      </c>
      <c r="FB30" s="28" t="s">
        <v>210</v>
      </c>
      <c r="FC30" s="28">
        <v>0</v>
      </c>
      <c r="FD30" s="28">
        <v>0</v>
      </c>
      <c r="FE30" s="28">
        <v>0</v>
      </c>
      <c r="FF30" s="28">
        <v>0</v>
      </c>
      <c r="FG30" s="28">
        <v>0</v>
      </c>
      <c r="FH30" s="28" t="s">
        <v>209</v>
      </c>
      <c r="FI30" s="28">
        <v>0</v>
      </c>
      <c r="FJ30" s="28" t="s">
        <v>209</v>
      </c>
      <c r="FK30" s="28">
        <v>0</v>
      </c>
      <c r="FL30" s="28">
        <v>0</v>
      </c>
      <c r="FM30" s="28" t="s">
        <v>210</v>
      </c>
      <c r="FN30" s="28" t="s">
        <v>208</v>
      </c>
      <c r="FO30" s="28">
        <v>0</v>
      </c>
      <c r="FP30" s="28" t="s">
        <v>207</v>
      </c>
      <c r="FQ30" s="28" t="s">
        <v>209</v>
      </c>
      <c r="FR30" s="28" t="s">
        <v>210</v>
      </c>
      <c r="FS30" s="28">
        <v>0</v>
      </c>
      <c r="FT30" s="28">
        <v>0</v>
      </c>
      <c r="FU30" s="28">
        <v>0</v>
      </c>
      <c r="FV30" s="28">
        <v>0</v>
      </c>
      <c r="FW30" s="28" t="s">
        <v>209</v>
      </c>
      <c r="FX30" s="28" t="s">
        <v>210</v>
      </c>
      <c r="FY30" s="28" t="s">
        <v>210</v>
      </c>
      <c r="FZ30" s="28" t="s">
        <v>209</v>
      </c>
      <c r="GA30" s="28" t="s">
        <v>207</v>
      </c>
      <c r="GB30" s="28" t="s">
        <v>210</v>
      </c>
      <c r="GC30" s="28" t="s">
        <v>210</v>
      </c>
      <c r="GD30" s="28">
        <v>0</v>
      </c>
      <c r="GE30" s="28" t="s">
        <v>209</v>
      </c>
      <c r="GF30" s="28" t="s">
        <v>207</v>
      </c>
      <c r="GG30" s="28">
        <v>0</v>
      </c>
      <c r="GH30" s="28">
        <v>0</v>
      </c>
      <c r="GI30" s="28" t="s">
        <v>207</v>
      </c>
      <c r="GJ30" s="28">
        <v>0</v>
      </c>
      <c r="GK30" s="28" t="s">
        <v>209</v>
      </c>
      <c r="GL30" s="28">
        <v>0</v>
      </c>
      <c r="GM30" s="28" t="s">
        <v>209</v>
      </c>
      <c r="GN30" s="28">
        <v>0</v>
      </c>
      <c r="GO30" s="28" t="s">
        <v>210</v>
      </c>
      <c r="GP30" s="28" t="s">
        <v>209</v>
      </c>
      <c r="GQ30" s="28">
        <v>0</v>
      </c>
      <c r="GR30" s="28">
        <v>0</v>
      </c>
      <c r="GS30" s="28" t="s">
        <v>210</v>
      </c>
      <c r="GT30" s="28">
        <v>0</v>
      </c>
      <c r="GU30" s="28" t="s">
        <v>208</v>
      </c>
      <c r="GV30" s="28">
        <v>0</v>
      </c>
      <c r="GW30" s="28">
        <v>0</v>
      </c>
      <c r="GX30" s="28">
        <v>0</v>
      </c>
      <c r="GY30" s="28">
        <v>0</v>
      </c>
      <c r="GZ30" s="28" t="s">
        <v>210</v>
      </c>
      <c r="HA30" s="28">
        <v>0</v>
      </c>
      <c r="HB30" s="28" t="s">
        <v>209</v>
      </c>
      <c r="HC30" s="28">
        <v>0</v>
      </c>
      <c r="HD30" s="28" t="s">
        <v>208</v>
      </c>
      <c r="HE30" s="28">
        <v>0</v>
      </c>
      <c r="HF30" s="28" t="s">
        <v>209</v>
      </c>
      <c r="HG30" s="28">
        <v>0</v>
      </c>
      <c r="HH30" s="28">
        <v>0</v>
      </c>
      <c r="HI30" s="28" t="s">
        <v>209</v>
      </c>
      <c r="HJ30" s="28" t="s">
        <v>210</v>
      </c>
      <c r="HK30" s="28" t="s">
        <v>209</v>
      </c>
      <c r="HL30" s="28">
        <v>0</v>
      </c>
      <c r="HM30" s="28">
        <v>0</v>
      </c>
      <c r="HN30" s="28">
        <v>0</v>
      </c>
      <c r="HO30" s="28">
        <v>0</v>
      </c>
      <c r="HP30" s="28">
        <v>0</v>
      </c>
      <c r="HQ30" s="28">
        <v>0</v>
      </c>
      <c r="HR30" s="28">
        <v>0</v>
      </c>
      <c r="HS30" s="28">
        <v>0</v>
      </c>
      <c r="HT30" s="28">
        <v>0</v>
      </c>
      <c r="HU30" s="28">
        <v>0</v>
      </c>
      <c r="HV30" s="28" t="s">
        <v>208</v>
      </c>
      <c r="HW30" s="28">
        <v>0</v>
      </c>
      <c r="HX30" s="28" t="s">
        <v>209</v>
      </c>
      <c r="HY30" s="28">
        <v>0</v>
      </c>
      <c r="HZ30" s="28" t="s">
        <v>209</v>
      </c>
      <c r="IA30" s="28">
        <v>0</v>
      </c>
      <c r="IB30" s="28">
        <v>0</v>
      </c>
      <c r="IC30" s="28">
        <v>0</v>
      </c>
      <c r="ID30" s="28">
        <v>0</v>
      </c>
      <c r="IE30" s="28">
        <v>0</v>
      </c>
      <c r="IF30" s="28" t="s">
        <v>209</v>
      </c>
      <c r="IG30" s="28">
        <v>0</v>
      </c>
      <c r="IH30" s="28">
        <v>0</v>
      </c>
      <c r="II30" s="28">
        <v>0</v>
      </c>
      <c r="IJ30" s="28">
        <v>0</v>
      </c>
      <c r="IK30" s="28">
        <v>0</v>
      </c>
      <c r="IL30" s="28">
        <v>0</v>
      </c>
      <c r="IM30" s="28">
        <v>0</v>
      </c>
      <c r="IN30" s="28">
        <v>0</v>
      </c>
      <c r="IO30" s="28">
        <v>0</v>
      </c>
      <c r="IP30" s="28" t="s">
        <v>210</v>
      </c>
      <c r="IQ30" s="28">
        <v>0</v>
      </c>
      <c r="IR30" s="28">
        <v>0</v>
      </c>
      <c r="IS30" s="28">
        <v>0</v>
      </c>
      <c r="IT30" s="28">
        <v>0</v>
      </c>
      <c r="IU30" s="28">
        <v>0</v>
      </c>
      <c r="IV30" s="28">
        <v>0</v>
      </c>
      <c r="IW30" s="28">
        <v>0</v>
      </c>
      <c r="IX30" s="28" t="s">
        <v>210</v>
      </c>
      <c r="IY30" s="28">
        <v>0</v>
      </c>
      <c r="IZ30" s="28">
        <v>0</v>
      </c>
      <c r="JA30" s="28">
        <v>0</v>
      </c>
      <c r="JB30" s="28">
        <v>0</v>
      </c>
      <c r="JC30" s="28">
        <v>0</v>
      </c>
      <c r="JD30" s="28">
        <v>0</v>
      </c>
      <c r="JE30" s="28">
        <v>0</v>
      </c>
      <c r="JF30" s="28">
        <v>0</v>
      </c>
      <c r="JG30" s="28" t="s">
        <v>210</v>
      </c>
      <c r="JH30" s="28">
        <v>0</v>
      </c>
      <c r="JI30" s="28">
        <v>0</v>
      </c>
      <c r="JJ30" s="34">
        <v>0</v>
      </c>
      <c r="JK30" s="34">
        <v>0</v>
      </c>
      <c r="JL30" s="34">
        <v>0</v>
      </c>
      <c r="JM30" s="34">
        <v>0</v>
      </c>
      <c r="JN30" s="34">
        <v>0</v>
      </c>
      <c r="JO30" s="34">
        <v>0</v>
      </c>
      <c r="JP30" s="34">
        <v>0</v>
      </c>
      <c r="JQ30" s="34">
        <v>0</v>
      </c>
      <c r="JR30" s="34" t="s">
        <v>207</v>
      </c>
      <c r="JS30" s="34">
        <v>0</v>
      </c>
      <c r="JT30" s="34">
        <v>0</v>
      </c>
      <c r="JU30" s="34">
        <v>0</v>
      </c>
      <c r="JV30" s="34">
        <v>0</v>
      </c>
      <c r="JW30" s="34">
        <v>0</v>
      </c>
      <c r="JX30" s="34">
        <v>0</v>
      </c>
      <c r="JY30" s="34">
        <v>0</v>
      </c>
      <c r="JZ30" s="34">
        <v>0</v>
      </c>
      <c r="KA30" s="34">
        <v>0</v>
      </c>
      <c r="KB30" s="34">
        <v>0</v>
      </c>
      <c r="KC30" s="34">
        <v>0</v>
      </c>
      <c r="KD30" s="34">
        <v>0</v>
      </c>
      <c r="KE30" s="34">
        <v>0</v>
      </c>
      <c r="KF30" s="34">
        <v>0</v>
      </c>
      <c r="KG30" s="34" t="s">
        <v>210</v>
      </c>
      <c r="KH30" s="34">
        <v>0</v>
      </c>
      <c r="KI30" s="34">
        <v>0</v>
      </c>
      <c r="KJ30" s="34">
        <v>0</v>
      </c>
      <c r="KK30" s="34">
        <v>0</v>
      </c>
      <c r="KL30" s="34">
        <v>0</v>
      </c>
      <c r="KM30" s="34">
        <v>0</v>
      </c>
      <c r="KN30" s="34">
        <v>0</v>
      </c>
      <c r="KO30" s="34" t="s">
        <v>210</v>
      </c>
      <c r="KP30" s="34">
        <v>0</v>
      </c>
      <c r="KQ30" s="34">
        <v>0</v>
      </c>
      <c r="KR30" s="34" t="s">
        <v>210</v>
      </c>
      <c r="KS30" s="34">
        <v>0</v>
      </c>
      <c r="KT30" s="34">
        <v>0</v>
      </c>
      <c r="KU30" s="34">
        <v>15054175</v>
      </c>
      <c r="KV30" s="34">
        <v>0</v>
      </c>
      <c r="KW30" s="34">
        <v>0</v>
      </c>
      <c r="KX30" s="34">
        <v>0</v>
      </c>
      <c r="KY30" s="34">
        <v>0</v>
      </c>
      <c r="KZ30" s="34">
        <v>0</v>
      </c>
      <c r="LA30" s="34">
        <v>0</v>
      </c>
      <c r="LB30" s="34">
        <v>0</v>
      </c>
      <c r="LC30" s="34">
        <v>0</v>
      </c>
    </row>
    <row r="31" spans="1:315" ht="17.25" customHeight="1">
      <c r="A31" s="103"/>
      <c r="B31" s="24" t="s">
        <v>101</v>
      </c>
      <c r="C31" s="21" t="s">
        <v>55</v>
      </c>
      <c r="D31" s="28">
        <v>0</v>
      </c>
      <c r="E31" s="28">
        <v>0</v>
      </c>
      <c r="F31" s="28">
        <v>0</v>
      </c>
      <c r="G31" s="28">
        <v>0</v>
      </c>
      <c r="H31" s="28" t="s">
        <v>148</v>
      </c>
      <c r="I31" s="28" t="s">
        <v>148</v>
      </c>
      <c r="J31" s="28">
        <v>0</v>
      </c>
      <c r="K31" s="28" t="s">
        <v>207</v>
      </c>
      <c r="L31" s="28">
        <v>0</v>
      </c>
      <c r="M31" s="28" t="s">
        <v>209</v>
      </c>
      <c r="N31" s="28" t="s">
        <v>209</v>
      </c>
      <c r="O31" s="28">
        <v>0</v>
      </c>
      <c r="P31" s="28">
        <v>0</v>
      </c>
      <c r="Q31" s="28">
        <v>0</v>
      </c>
      <c r="R31" s="28">
        <v>0</v>
      </c>
      <c r="S31" s="28" t="s">
        <v>208</v>
      </c>
      <c r="T31" s="28">
        <v>0</v>
      </c>
      <c r="U31" s="28" t="s">
        <v>209</v>
      </c>
      <c r="V31" s="28" t="s">
        <v>209</v>
      </c>
      <c r="W31" s="28" t="s">
        <v>207</v>
      </c>
      <c r="X31" s="28" t="s">
        <v>149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 t="s">
        <v>209</v>
      </c>
      <c r="AH31" s="28">
        <v>0</v>
      </c>
      <c r="AI31" s="28" t="s">
        <v>208</v>
      </c>
      <c r="AJ31" s="28">
        <v>0</v>
      </c>
      <c r="AK31" s="28">
        <v>0</v>
      </c>
      <c r="AL31" s="28">
        <v>0</v>
      </c>
      <c r="AM31" s="28">
        <v>0</v>
      </c>
      <c r="AN31" s="28" t="s">
        <v>207</v>
      </c>
      <c r="AO31" s="28">
        <v>0</v>
      </c>
      <c r="AP31" s="28" t="s">
        <v>210</v>
      </c>
      <c r="AQ31" s="28">
        <v>67280038</v>
      </c>
      <c r="AR31" s="28" t="s">
        <v>207</v>
      </c>
      <c r="AS31" s="28">
        <v>0</v>
      </c>
      <c r="AT31" s="28">
        <v>0</v>
      </c>
      <c r="AU31" s="28" t="s">
        <v>209</v>
      </c>
      <c r="AV31" s="28">
        <v>0</v>
      </c>
      <c r="AW31" s="28">
        <v>0</v>
      </c>
      <c r="AX31" s="28">
        <v>0</v>
      </c>
      <c r="AY31" s="28" t="s">
        <v>207</v>
      </c>
      <c r="AZ31" s="28" t="s">
        <v>209</v>
      </c>
      <c r="BA31" s="28">
        <v>0</v>
      </c>
      <c r="BB31" s="28" t="s">
        <v>208</v>
      </c>
      <c r="BC31" s="28" t="s">
        <v>210</v>
      </c>
      <c r="BD31" s="28" t="s">
        <v>207</v>
      </c>
      <c r="BE31" s="28" t="s">
        <v>209</v>
      </c>
      <c r="BF31" s="28">
        <v>0</v>
      </c>
      <c r="BG31" s="28" t="s">
        <v>209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 t="s">
        <v>210</v>
      </c>
      <c r="BN31" s="28">
        <v>0</v>
      </c>
      <c r="BO31" s="28">
        <v>0</v>
      </c>
      <c r="BP31" s="28" t="s">
        <v>209</v>
      </c>
      <c r="BQ31" s="28" t="s">
        <v>209</v>
      </c>
      <c r="BR31" s="28" t="s">
        <v>207</v>
      </c>
      <c r="BS31" s="28">
        <v>0</v>
      </c>
      <c r="BT31" s="28" t="s">
        <v>209</v>
      </c>
      <c r="BU31" s="28" t="s">
        <v>209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 t="s">
        <v>209</v>
      </c>
      <c r="CG31" s="28" t="s">
        <v>209</v>
      </c>
      <c r="CH31" s="28">
        <v>0</v>
      </c>
      <c r="CI31" s="28">
        <v>0</v>
      </c>
      <c r="CJ31" s="28" t="s">
        <v>209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 t="s">
        <v>209</v>
      </c>
      <c r="CR31" s="28" t="s">
        <v>209</v>
      </c>
      <c r="CS31" s="28">
        <v>0</v>
      </c>
      <c r="CT31" s="28" t="s">
        <v>209</v>
      </c>
      <c r="CU31" s="28">
        <v>0</v>
      </c>
      <c r="CV31" s="28">
        <v>0</v>
      </c>
      <c r="CW31" s="28">
        <v>0</v>
      </c>
      <c r="CX31" s="28" t="s">
        <v>209</v>
      </c>
      <c r="CY31" s="28">
        <v>0</v>
      </c>
      <c r="CZ31" s="28" t="s">
        <v>209</v>
      </c>
      <c r="DA31" s="28">
        <v>0</v>
      </c>
      <c r="DB31" s="28" t="s">
        <v>209</v>
      </c>
      <c r="DC31" s="28" t="s">
        <v>210</v>
      </c>
      <c r="DD31" s="28">
        <v>0</v>
      </c>
      <c r="DE31" s="28" t="s">
        <v>209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 t="s">
        <v>209</v>
      </c>
      <c r="DM31" s="28">
        <v>912543837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 t="s">
        <v>210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 t="s">
        <v>210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 t="s">
        <v>210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 t="s">
        <v>210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 t="s">
        <v>209</v>
      </c>
      <c r="FI31" s="28">
        <v>0</v>
      </c>
      <c r="FJ31" s="28" t="s">
        <v>209</v>
      </c>
      <c r="FK31" s="28">
        <v>0</v>
      </c>
      <c r="FL31" s="28">
        <v>0</v>
      </c>
      <c r="FM31" s="28" t="s">
        <v>210</v>
      </c>
      <c r="FN31" s="28" t="s">
        <v>208</v>
      </c>
      <c r="FO31" s="28">
        <v>0</v>
      </c>
      <c r="FP31" s="28" t="s">
        <v>207</v>
      </c>
      <c r="FQ31" s="28" t="s">
        <v>209</v>
      </c>
      <c r="FR31" s="28" t="s">
        <v>210</v>
      </c>
      <c r="FS31" s="28">
        <v>0</v>
      </c>
      <c r="FT31" s="28">
        <v>0</v>
      </c>
      <c r="FU31" s="28">
        <v>0</v>
      </c>
      <c r="FV31" s="28">
        <v>0</v>
      </c>
      <c r="FW31" s="28" t="s">
        <v>209</v>
      </c>
      <c r="FX31" s="28" t="s">
        <v>210</v>
      </c>
      <c r="FY31" s="28" t="s">
        <v>210</v>
      </c>
      <c r="FZ31" s="28" t="s">
        <v>209</v>
      </c>
      <c r="GA31" s="28" t="s">
        <v>207</v>
      </c>
      <c r="GB31" s="28" t="s">
        <v>210</v>
      </c>
      <c r="GC31" s="28" t="s">
        <v>210</v>
      </c>
      <c r="GD31" s="28">
        <v>0</v>
      </c>
      <c r="GE31" s="28" t="s">
        <v>209</v>
      </c>
      <c r="GF31" s="28" t="s">
        <v>207</v>
      </c>
      <c r="GG31" s="28">
        <v>0</v>
      </c>
      <c r="GH31" s="28">
        <v>0</v>
      </c>
      <c r="GI31" s="28" t="s">
        <v>207</v>
      </c>
      <c r="GJ31" s="28">
        <v>0</v>
      </c>
      <c r="GK31" s="28" t="s">
        <v>209</v>
      </c>
      <c r="GL31" s="28">
        <v>0</v>
      </c>
      <c r="GM31" s="28" t="s">
        <v>209</v>
      </c>
      <c r="GN31" s="28">
        <v>0</v>
      </c>
      <c r="GO31" s="28" t="s">
        <v>210</v>
      </c>
      <c r="GP31" s="28" t="s">
        <v>209</v>
      </c>
      <c r="GQ31" s="28">
        <v>0</v>
      </c>
      <c r="GR31" s="28">
        <v>0</v>
      </c>
      <c r="GS31" s="28" t="s">
        <v>210</v>
      </c>
      <c r="GT31" s="28">
        <v>0</v>
      </c>
      <c r="GU31" s="28" t="s">
        <v>208</v>
      </c>
      <c r="GV31" s="28">
        <v>0</v>
      </c>
      <c r="GW31" s="28">
        <v>0</v>
      </c>
      <c r="GX31" s="28">
        <v>0</v>
      </c>
      <c r="GY31" s="28">
        <v>0</v>
      </c>
      <c r="GZ31" s="28" t="s">
        <v>210</v>
      </c>
      <c r="HA31" s="28">
        <v>0</v>
      </c>
      <c r="HB31" s="28" t="s">
        <v>209</v>
      </c>
      <c r="HC31" s="28">
        <v>0</v>
      </c>
      <c r="HD31" s="28" t="s">
        <v>208</v>
      </c>
      <c r="HE31" s="28">
        <v>0</v>
      </c>
      <c r="HF31" s="28" t="s">
        <v>209</v>
      </c>
      <c r="HG31" s="28">
        <v>0</v>
      </c>
      <c r="HH31" s="28">
        <v>0</v>
      </c>
      <c r="HI31" s="28" t="s">
        <v>209</v>
      </c>
      <c r="HJ31" s="28" t="s">
        <v>210</v>
      </c>
      <c r="HK31" s="28" t="s">
        <v>209</v>
      </c>
      <c r="HL31" s="28">
        <v>0</v>
      </c>
      <c r="HM31" s="28">
        <v>0</v>
      </c>
      <c r="HN31" s="28">
        <v>0</v>
      </c>
      <c r="HO31" s="28">
        <v>0</v>
      </c>
      <c r="HP31" s="28">
        <v>0</v>
      </c>
      <c r="HQ31" s="28">
        <v>0</v>
      </c>
      <c r="HR31" s="28">
        <v>0</v>
      </c>
      <c r="HS31" s="28">
        <v>0</v>
      </c>
      <c r="HT31" s="28">
        <v>0</v>
      </c>
      <c r="HU31" s="28">
        <v>0</v>
      </c>
      <c r="HV31" s="28" t="s">
        <v>208</v>
      </c>
      <c r="HW31" s="28">
        <v>0</v>
      </c>
      <c r="HX31" s="28" t="s">
        <v>209</v>
      </c>
      <c r="HY31" s="28">
        <v>0</v>
      </c>
      <c r="HZ31" s="28" t="s">
        <v>209</v>
      </c>
      <c r="IA31" s="28">
        <v>0</v>
      </c>
      <c r="IB31" s="28">
        <v>0</v>
      </c>
      <c r="IC31" s="28">
        <v>0</v>
      </c>
      <c r="ID31" s="28">
        <v>0</v>
      </c>
      <c r="IE31" s="28">
        <v>0</v>
      </c>
      <c r="IF31" s="28" t="s">
        <v>209</v>
      </c>
      <c r="IG31" s="28">
        <v>0</v>
      </c>
      <c r="IH31" s="28">
        <v>0</v>
      </c>
      <c r="II31" s="28">
        <v>0</v>
      </c>
      <c r="IJ31" s="28">
        <v>0</v>
      </c>
      <c r="IK31" s="28">
        <v>0</v>
      </c>
      <c r="IL31" s="28">
        <v>0</v>
      </c>
      <c r="IM31" s="28">
        <v>0</v>
      </c>
      <c r="IN31" s="28">
        <v>0</v>
      </c>
      <c r="IO31" s="28">
        <v>0</v>
      </c>
      <c r="IP31" s="28" t="s">
        <v>210</v>
      </c>
      <c r="IQ31" s="28">
        <v>0</v>
      </c>
      <c r="IR31" s="28">
        <v>0</v>
      </c>
      <c r="IS31" s="28">
        <v>0</v>
      </c>
      <c r="IT31" s="28">
        <v>0</v>
      </c>
      <c r="IU31" s="28">
        <v>0</v>
      </c>
      <c r="IV31" s="28">
        <v>0</v>
      </c>
      <c r="IW31" s="28">
        <v>0</v>
      </c>
      <c r="IX31" s="28" t="s">
        <v>210</v>
      </c>
      <c r="IY31" s="28">
        <v>0</v>
      </c>
      <c r="IZ31" s="28">
        <v>0</v>
      </c>
      <c r="JA31" s="28">
        <v>0</v>
      </c>
      <c r="JB31" s="28">
        <v>0</v>
      </c>
      <c r="JC31" s="28">
        <v>0</v>
      </c>
      <c r="JD31" s="28">
        <v>0</v>
      </c>
      <c r="JE31" s="28">
        <v>0</v>
      </c>
      <c r="JF31" s="28">
        <v>0</v>
      </c>
      <c r="JG31" s="28" t="s">
        <v>210</v>
      </c>
      <c r="JH31" s="28">
        <v>0</v>
      </c>
      <c r="JI31" s="28">
        <v>0</v>
      </c>
      <c r="JJ31" s="34">
        <v>0</v>
      </c>
      <c r="JK31" s="34">
        <v>0</v>
      </c>
      <c r="JL31" s="34">
        <v>0</v>
      </c>
      <c r="JM31" s="34">
        <v>0</v>
      </c>
      <c r="JN31" s="34">
        <v>0</v>
      </c>
      <c r="JO31" s="34">
        <v>0</v>
      </c>
      <c r="JP31" s="34">
        <v>0</v>
      </c>
      <c r="JQ31" s="34">
        <v>0</v>
      </c>
      <c r="JR31" s="34" t="s">
        <v>207</v>
      </c>
      <c r="JS31" s="34">
        <v>0</v>
      </c>
      <c r="JT31" s="34">
        <v>0</v>
      </c>
      <c r="JU31" s="34">
        <v>0</v>
      </c>
      <c r="JV31" s="34">
        <v>0</v>
      </c>
      <c r="JW31" s="34">
        <v>0</v>
      </c>
      <c r="JX31" s="34">
        <v>0</v>
      </c>
      <c r="JY31" s="34">
        <v>0</v>
      </c>
      <c r="JZ31" s="34">
        <v>0</v>
      </c>
      <c r="KA31" s="34">
        <v>0</v>
      </c>
      <c r="KB31" s="34">
        <v>0</v>
      </c>
      <c r="KC31" s="34">
        <v>0</v>
      </c>
      <c r="KD31" s="34">
        <v>0</v>
      </c>
      <c r="KE31" s="34">
        <v>0</v>
      </c>
      <c r="KF31" s="34">
        <v>0</v>
      </c>
      <c r="KG31" s="34" t="s">
        <v>210</v>
      </c>
      <c r="KH31" s="34">
        <v>0</v>
      </c>
      <c r="KI31" s="34">
        <v>0</v>
      </c>
      <c r="KJ31" s="34">
        <v>0</v>
      </c>
      <c r="KK31" s="34">
        <v>0</v>
      </c>
      <c r="KL31" s="34">
        <v>0</v>
      </c>
      <c r="KM31" s="34">
        <v>0</v>
      </c>
      <c r="KN31" s="34">
        <v>0</v>
      </c>
      <c r="KO31" s="34" t="s">
        <v>210</v>
      </c>
      <c r="KP31" s="34">
        <v>0</v>
      </c>
      <c r="KQ31" s="34">
        <v>0</v>
      </c>
      <c r="KR31" s="34" t="s">
        <v>210</v>
      </c>
      <c r="KS31" s="34">
        <v>0</v>
      </c>
      <c r="KT31" s="34">
        <v>0</v>
      </c>
      <c r="KU31" s="34">
        <v>0</v>
      </c>
      <c r="KV31" s="34">
        <v>0</v>
      </c>
      <c r="KW31" s="34">
        <v>0</v>
      </c>
      <c r="KX31" s="34">
        <v>0</v>
      </c>
      <c r="KY31" s="34">
        <v>0</v>
      </c>
      <c r="KZ31" s="34">
        <v>0</v>
      </c>
      <c r="LA31" s="34">
        <v>0</v>
      </c>
      <c r="LB31" s="34">
        <v>0</v>
      </c>
      <c r="LC31" s="34">
        <v>0</v>
      </c>
    </row>
    <row r="32" spans="1:315" ht="17.25" customHeight="1">
      <c r="A32" s="103"/>
      <c r="B32" s="24" t="s">
        <v>102</v>
      </c>
      <c r="C32" s="21" t="s">
        <v>56</v>
      </c>
      <c r="D32" s="28">
        <v>0</v>
      </c>
      <c r="E32" s="28">
        <v>0</v>
      </c>
      <c r="F32" s="28">
        <v>0</v>
      </c>
      <c r="G32" s="28">
        <v>0</v>
      </c>
      <c r="H32" s="28" t="s">
        <v>148</v>
      </c>
      <c r="I32" s="28" t="s">
        <v>148</v>
      </c>
      <c r="J32" s="28">
        <v>0</v>
      </c>
      <c r="K32" s="28" t="s">
        <v>207</v>
      </c>
      <c r="L32" s="28">
        <v>0</v>
      </c>
      <c r="M32" s="28" t="s">
        <v>209</v>
      </c>
      <c r="N32" s="28" t="s">
        <v>209</v>
      </c>
      <c r="O32" s="28">
        <v>0</v>
      </c>
      <c r="P32" s="28">
        <v>0</v>
      </c>
      <c r="Q32" s="28">
        <v>0</v>
      </c>
      <c r="R32" s="28">
        <v>0</v>
      </c>
      <c r="S32" s="28" t="s">
        <v>208</v>
      </c>
      <c r="T32" s="28">
        <v>0</v>
      </c>
      <c r="U32" s="28" t="s">
        <v>209</v>
      </c>
      <c r="V32" s="28" t="s">
        <v>209</v>
      </c>
      <c r="W32" s="28" t="s">
        <v>207</v>
      </c>
      <c r="X32" s="28" t="s">
        <v>149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 t="s">
        <v>209</v>
      </c>
      <c r="AH32" s="28">
        <v>0</v>
      </c>
      <c r="AI32" s="28" t="s">
        <v>208</v>
      </c>
      <c r="AJ32" s="28">
        <v>0</v>
      </c>
      <c r="AK32" s="28">
        <v>0</v>
      </c>
      <c r="AL32" s="28">
        <v>0</v>
      </c>
      <c r="AM32" s="28">
        <v>0</v>
      </c>
      <c r="AN32" s="28" t="s">
        <v>207</v>
      </c>
      <c r="AO32" s="28">
        <v>0</v>
      </c>
      <c r="AP32" s="28" t="s">
        <v>210</v>
      </c>
      <c r="AQ32" s="28">
        <v>0</v>
      </c>
      <c r="AR32" s="28" t="s">
        <v>207</v>
      </c>
      <c r="AS32" s="28">
        <v>0</v>
      </c>
      <c r="AT32" s="28">
        <v>0</v>
      </c>
      <c r="AU32" s="28" t="s">
        <v>209</v>
      </c>
      <c r="AV32" s="28">
        <v>0</v>
      </c>
      <c r="AW32" s="28">
        <v>40203742</v>
      </c>
      <c r="AX32" s="28">
        <v>0</v>
      </c>
      <c r="AY32" s="28" t="s">
        <v>207</v>
      </c>
      <c r="AZ32" s="28" t="s">
        <v>209</v>
      </c>
      <c r="BA32" s="28">
        <v>0</v>
      </c>
      <c r="BB32" s="28" t="s">
        <v>208</v>
      </c>
      <c r="BC32" s="28" t="s">
        <v>210</v>
      </c>
      <c r="BD32" s="28" t="s">
        <v>207</v>
      </c>
      <c r="BE32" s="28" t="s">
        <v>209</v>
      </c>
      <c r="BF32" s="28">
        <v>0</v>
      </c>
      <c r="BG32" s="28" t="s">
        <v>209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 t="s">
        <v>210</v>
      </c>
      <c r="BN32" s="28">
        <v>0</v>
      </c>
      <c r="BO32" s="28">
        <v>0</v>
      </c>
      <c r="BP32" s="28" t="s">
        <v>209</v>
      </c>
      <c r="BQ32" s="28" t="s">
        <v>209</v>
      </c>
      <c r="BR32" s="28" t="s">
        <v>207</v>
      </c>
      <c r="BS32" s="28">
        <v>0</v>
      </c>
      <c r="BT32" s="28" t="s">
        <v>209</v>
      </c>
      <c r="BU32" s="28" t="s">
        <v>209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 t="s">
        <v>209</v>
      </c>
      <c r="CG32" s="28" t="s">
        <v>209</v>
      </c>
      <c r="CH32" s="28">
        <v>0</v>
      </c>
      <c r="CI32" s="28">
        <v>0</v>
      </c>
      <c r="CJ32" s="28" t="s">
        <v>209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 t="s">
        <v>209</v>
      </c>
      <c r="CR32" s="28" t="s">
        <v>209</v>
      </c>
      <c r="CS32" s="28">
        <v>0</v>
      </c>
      <c r="CT32" s="28" t="s">
        <v>209</v>
      </c>
      <c r="CU32" s="28">
        <v>0</v>
      </c>
      <c r="CV32" s="28">
        <v>0</v>
      </c>
      <c r="CW32" s="28">
        <v>0</v>
      </c>
      <c r="CX32" s="28" t="s">
        <v>209</v>
      </c>
      <c r="CY32" s="28">
        <v>0</v>
      </c>
      <c r="CZ32" s="28" t="s">
        <v>209</v>
      </c>
      <c r="DA32" s="28">
        <v>0</v>
      </c>
      <c r="DB32" s="28" t="s">
        <v>209</v>
      </c>
      <c r="DC32" s="28" t="s">
        <v>210</v>
      </c>
      <c r="DD32" s="28">
        <v>0</v>
      </c>
      <c r="DE32" s="28" t="s">
        <v>209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392293</v>
      </c>
      <c r="DL32" s="28" t="s">
        <v>209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 t="s">
        <v>210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 t="s">
        <v>210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 t="s">
        <v>210</v>
      </c>
      <c r="EV32" s="28">
        <v>0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 t="s">
        <v>210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 t="s">
        <v>209</v>
      </c>
      <c r="FI32" s="28">
        <v>0</v>
      </c>
      <c r="FJ32" s="28" t="s">
        <v>209</v>
      </c>
      <c r="FK32" s="28">
        <v>0</v>
      </c>
      <c r="FL32" s="28">
        <v>56168899</v>
      </c>
      <c r="FM32" s="28" t="s">
        <v>210</v>
      </c>
      <c r="FN32" s="28" t="s">
        <v>208</v>
      </c>
      <c r="FO32" s="28">
        <v>0</v>
      </c>
      <c r="FP32" s="28" t="s">
        <v>207</v>
      </c>
      <c r="FQ32" s="28" t="s">
        <v>209</v>
      </c>
      <c r="FR32" s="28" t="s">
        <v>210</v>
      </c>
      <c r="FS32" s="28">
        <v>0</v>
      </c>
      <c r="FT32" s="28">
        <v>0</v>
      </c>
      <c r="FU32" s="28">
        <v>0</v>
      </c>
      <c r="FV32" s="28">
        <v>0</v>
      </c>
      <c r="FW32" s="28" t="s">
        <v>209</v>
      </c>
      <c r="FX32" s="28" t="s">
        <v>210</v>
      </c>
      <c r="FY32" s="28" t="s">
        <v>210</v>
      </c>
      <c r="FZ32" s="28" t="s">
        <v>209</v>
      </c>
      <c r="GA32" s="28" t="s">
        <v>207</v>
      </c>
      <c r="GB32" s="28" t="s">
        <v>210</v>
      </c>
      <c r="GC32" s="28" t="s">
        <v>210</v>
      </c>
      <c r="GD32" s="28">
        <v>0</v>
      </c>
      <c r="GE32" s="28" t="s">
        <v>209</v>
      </c>
      <c r="GF32" s="28" t="s">
        <v>207</v>
      </c>
      <c r="GG32" s="28">
        <v>0</v>
      </c>
      <c r="GH32" s="28">
        <v>0</v>
      </c>
      <c r="GI32" s="28" t="s">
        <v>207</v>
      </c>
      <c r="GJ32" s="28">
        <v>0</v>
      </c>
      <c r="GK32" s="28" t="s">
        <v>209</v>
      </c>
      <c r="GL32" s="28">
        <v>0</v>
      </c>
      <c r="GM32" s="28" t="s">
        <v>209</v>
      </c>
      <c r="GN32" s="28">
        <v>0</v>
      </c>
      <c r="GO32" s="28" t="s">
        <v>210</v>
      </c>
      <c r="GP32" s="28" t="s">
        <v>209</v>
      </c>
      <c r="GQ32" s="28">
        <v>0</v>
      </c>
      <c r="GR32" s="28">
        <v>0</v>
      </c>
      <c r="GS32" s="28" t="s">
        <v>210</v>
      </c>
      <c r="GT32" s="28">
        <v>0</v>
      </c>
      <c r="GU32" s="28" t="s">
        <v>208</v>
      </c>
      <c r="GV32" s="28">
        <v>0</v>
      </c>
      <c r="GW32" s="28">
        <v>0</v>
      </c>
      <c r="GX32" s="28">
        <v>0</v>
      </c>
      <c r="GY32" s="28">
        <v>0</v>
      </c>
      <c r="GZ32" s="28" t="s">
        <v>210</v>
      </c>
      <c r="HA32" s="28">
        <v>0</v>
      </c>
      <c r="HB32" s="28" t="s">
        <v>209</v>
      </c>
      <c r="HC32" s="28">
        <v>0</v>
      </c>
      <c r="HD32" s="28" t="s">
        <v>208</v>
      </c>
      <c r="HE32" s="28">
        <v>0</v>
      </c>
      <c r="HF32" s="28" t="s">
        <v>209</v>
      </c>
      <c r="HG32" s="28">
        <v>0</v>
      </c>
      <c r="HH32" s="28">
        <v>0</v>
      </c>
      <c r="HI32" s="28" t="s">
        <v>209</v>
      </c>
      <c r="HJ32" s="28" t="s">
        <v>210</v>
      </c>
      <c r="HK32" s="28" t="s">
        <v>209</v>
      </c>
      <c r="HL32" s="28">
        <v>0</v>
      </c>
      <c r="HM32" s="28">
        <v>0</v>
      </c>
      <c r="HN32" s="28">
        <v>0</v>
      </c>
      <c r="HO32" s="28">
        <v>0</v>
      </c>
      <c r="HP32" s="28">
        <v>0</v>
      </c>
      <c r="HQ32" s="28">
        <v>0</v>
      </c>
      <c r="HR32" s="28">
        <v>0</v>
      </c>
      <c r="HS32" s="28">
        <v>0</v>
      </c>
      <c r="HT32" s="28">
        <v>0</v>
      </c>
      <c r="HU32" s="28">
        <v>0</v>
      </c>
      <c r="HV32" s="28" t="s">
        <v>208</v>
      </c>
      <c r="HW32" s="28">
        <v>0</v>
      </c>
      <c r="HX32" s="28" t="s">
        <v>209</v>
      </c>
      <c r="HY32" s="28">
        <v>0</v>
      </c>
      <c r="HZ32" s="28" t="s">
        <v>209</v>
      </c>
      <c r="IA32" s="28">
        <v>0</v>
      </c>
      <c r="IB32" s="28">
        <v>0</v>
      </c>
      <c r="IC32" s="28">
        <v>0</v>
      </c>
      <c r="ID32" s="28">
        <v>0</v>
      </c>
      <c r="IE32" s="28">
        <v>0</v>
      </c>
      <c r="IF32" s="28" t="s">
        <v>209</v>
      </c>
      <c r="IG32" s="28">
        <v>0</v>
      </c>
      <c r="IH32" s="28">
        <v>0</v>
      </c>
      <c r="II32" s="28">
        <v>0</v>
      </c>
      <c r="IJ32" s="28">
        <v>0</v>
      </c>
      <c r="IK32" s="28">
        <v>0</v>
      </c>
      <c r="IL32" s="28">
        <v>0</v>
      </c>
      <c r="IM32" s="28">
        <v>0</v>
      </c>
      <c r="IN32" s="28">
        <v>0</v>
      </c>
      <c r="IO32" s="28">
        <v>0</v>
      </c>
      <c r="IP32" s="28" t="s">
        <v>210</v>
      </c>
      <c r="IQ32" s="28">
        <v>0</v>
      </c>
      <c r="IR32" s="28">
        <v>0</v>
      </c>
      <c r="IS32" s="28">
        <v>0</v>
      </c>
      <c r="IT32" s="28">
        <v>0</v>
      </c>
      <c r="IU32" s="28">
        <v>0</v>
      </c>
      <c r="IV32" s="28">
        <v>0</v>
      </c>
      <c r="IW32" s="28">
        <v>0</v>
      </c>
      <c r="IX32" s="28" t="s">
        <v>210</v>
      </c>
      <c r="IY32" s="28">
        <v>0</v>
      </c>
      <c r="IZ32" s="28">
        <v>0</v>
      </c>
      <c r="JA32" s="28">
        <v>0</v>
      </c>
      <c r="JB32" s="28">
        <v>0</v>
      </c>
      <c r="JC32" s="28">
        <v>0</v>
      </c>
      <c r="JD32" s="28">
        <v>0</v>
      </c>
      <c r="JE32" s="28">
        <v>0</v>
      </c>
      <c r="JF32" s="28">
        <v>0</v>
      </c>
      <c r="JG32" s="28" t="s">
        <v>210</v>
      </c>
      <c r="JH32" s="28">
        <v>0</v>
      </c>
      <c r="JI32" s="28">
        <v>0</v>
      </c>
      <c r="JJ32" s="34">
        <v>0</v>
      </c>
      <c r="JK32" s="34">
        <v>0</v>
      </c>
      <c r="JL32" s="34">
        <v>0</v>
      </c>
      <c r="JM32" s="34">
        <v>0</v>
      </c>
      <c r="JN32" s="34">
        <v>0</v>
      </c>
      <c r="JO32" s="34">
        <v>0</v>
      </c>
      <c r="JP32" s="34">
        <v>0</v>
      </c>
      <c r="JQ32" s="34">
        <v>0</v>
      </c>
      <c r="JR32" s="34" t="s">
        <v>207</v>
      </c>
      <c r="JS32" s="34">
        <v>0</v>
      </c>
      <c r="JT32" s="34">
        <v>0</v>
      </c>
      <c r="JU32" s="34">
        <v>0</v>
      </c>
      <c r="JV32" s="34">
        <v>0</v>
      </c>
      <c r="JW32" s="34">
        <v>0</v>
      </c>
      <c r="JX32" s="34">
        <v>0</v>
      </c>
      <c r="JY32" s="34">
        <v>0</v>
      </c>
      <c r="JZ32" s="34">
        <v>0</v>
      </c>
      <c r="KA32" s="34">
        <v>0</v>
      </c>
      <c r="KB32" s="34">
        <v>0</v>
      </c>
      <c r="KC32" s="34">
        <v>0</v>
      </c>
      <c r="KD32" s="34">
        <v>0</v>
      </c>
      <c r="KE32" s="34">
        <v>0</v>
      </c>
      <c r="KF32" s="34">
        <v>0</v>
      </c>
      <c r="KG32" s="34" t="s">
        <v>210</v>
      </c>
      <c r="KH32" s="34">
        <v>0</v>
      </c>
      <c r="KI32" s="34">
        <v>0</v>
      </c>
      <c r="KJ32" s="34">
        <v>0</v>
      </c>
      <c r="KK32" s="34">
        <v>0</v>
      </c>
      <c r="KL32" s="34">
        <v>0</v>
      </c>
      <c r="KM32" s="34">
        <v>0</v>
      </c>
      <c r="KN32" s="34">
        <v>0</v>
      </c>
      <c r="KO32" s="34" t="s">
        <v>210</v>
      </c>
      <c r="KP32" s="34">
        <v>0</v>
      </c>
      <c r="KQ32" s="34">
        <v>0</v>
      </c>
      <c r="KR32" s="34" t="s">
        <v>210</v>
      </c>
      <c r="KS32" s="34">
        <v>0</v>
      </c>
      <c r="KT32" s="34">
        <v>0</v>
      </c>
      <c r="KU32" s="34">
        <v>0</v>
      </c>
      <c r="KV32" s="34">
        <v>0</v>
      </c>
      <c r="KW32" s="34">
        <v>0</v>
      </c>
      <c r="KX32" s="34">
        <v>0</v>
      </c>
      <c r="KY32" s="34">
        <v>0</v>
      </c>
      <c r="KZ32" s="34">
        <v>0</v>
      </c>
      <c r="LA32" s="34">
        <v>0</v>
      </c>
      <c r="LB32" s="34">
        <v>0</v>
      </c>
      <c r="LC32" s="34">
        <v>0</v>
      </c>
    </row>
    <row r="33" spans="1:315" ht="17.25" customHeight="1">
      <c r="A33" s="103"/>
      <c r="B33" s="24" t="s">
        <v>103</v>
      </c>
      <c r="C33" s="21" t="s">
        <v>57</v>
      </c>
      <c r="D33" s="28">
        <v>0</v>
      </c>
      <c r="E33" s="28">
        <v>0</v>
      </c>
      <c r="F33" s="28">
        <v>0</v>
      </c>
      <c r="G33" s="28">
        <v>0</v>
      </c>
      <c r="H33" s="28" t="s">
        <v>148</v>
      </c>
      <c r="I33" s="28" t="s">
        <v>148</v>
      </c>
      <c r="J33" s="28">
        <v>0</v>
      </c>
      <c r="K33" s="28" t="s">
        <v>207</v>
      </c>
      <c r="L33" s="28">
        <v>0</v>
      </c>
      <c r="M33" s="28" t="s">
        <v>209</v>
      </c>
      <c r="N33" s="28" t="s">
        <v>209</v>
      </c>
      <c r="O33" s="28">
        <v>0</v>
      </c>
      <c r="P33" s="28">
        <v>0</v>
      </c>
      <c r="Q33" s="28">
        <v>0</v>
      </c>
      <c r="R33" s="28">
        <v>0</v>
      </c>
      <c r="S33" s="28" t="s">
        <v>208</v>
      </c>
      <c r="T33" s="28">
        <v>0</v>
      </c>
      <c r="U33" s="28" t="s">
        <v>209</v>
      </c>
      <c r="V33" s="28" t="s">
        <v>209</v>
      </c>
      <c r="W33" s="28" t="s">
        <v>207</v>
      </c>
      <c r="X33" s="28" t="s">
        <v>149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 t="s">
        <v>209</v>
      </c>
      <c r="AH33" s="28">
        <v>0</v>
      </c>
      <c r="AI33" s="28" t="s">
        <v>208</v>
      </c>
      <c r="AJ33" s="28">
        <v>0</v>
      </c>
      <c r="AK33" s="28">
        <v>0</v>
      </c>
      <c r="AL33" s="28">
        <v>0</v>
      </c>
      <c r="AM33" s="28">
        <v>0</v>
      </c>
      <c r="AN33" s="28" t="s">
        <v>207</v>
      </c>
      <c r="AO33" s="28">
        <v>0</v>
      </c>
      <c r="AP33" s="28" t="s">
        <v>210</v>
      </c>
      <c r="AQ33" s="28">
        <v>0</v>
      </c>
      <c r="AR33" s="28" t="s">
        <v>207</v>
      </c>
      <c r="AS33" s="28">
        <v>0</v>
      </c>
      <c r="AT33" s="28">
        <v>0</v>
      </c>
      <c r="AU33" s="28" t="s">
        <v>209</v>
      </c>
      <c r="AV33" s="28">
        <v>0</v>
      </c>
      <c r="AW33" s="28">
        <v>0</v>
      </c>
      <c r="AX33" s="28">
        <v>0</v>
      </c>
      <c r="AY33" s="28" t="s">
        <v>207</v>
      </c>
      <c r="AZ33" s="28" t="s">
        <v>209</v>
      </c>
      <c r="BA33" s="28">
        <v>0</v>
      </c>
      <c r="BB33" s="28" t="s">
        <v>208</v>
      </c>
      <c r="BC33" s="28" t="s">
        <v>210</v>
      </c>
      <c r="BD33" s="28" t="s">
        <v>207</v>
      </c>
      <c r="BE33" s="28" t="s">
        <v>209</v>
      </c>
      <c r="BF33" s="28">
        <v>0</v>
      </c>
      <c r="BG33" s="28" t="s">
        <v>209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 t="s">
        <v>210</v>
      </c>
      <c r="BN33" s="28">
        <v>0</v>
      </c>
      <c r="BO33" s="28">
        <v>0</v>
      </c>
      <c r="BP33" s="28" t="s">
        <v>209</v>
      </c>
      <c r="BQ33" s="28" t="s">
        <v>209</v>
      </c>
      <c r="BR33" s="28" t="s">
        <v>207</v>
      </c>
      <c r="BS33" s="28">
        <v>0</v>
      </c>
      <c r="BT33" s="28" t="s">
        <v>209</v>
      </c>
      <c r="BU33" s="28" t="s">
        <v>209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 t="s">
        <v>209</v>
      </c>
      <c r="CG33" s="28" t="s">
        <v>209</v>
      </c>
      <c r="CH33" s="28">
        <v>0</v>
      </c>
      <c r="CI33" s="28">
        <v>0</v>
      </c>
      <c r="CJ33" s="28" t="s">
        <v>209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 t="s">
        <v>209</v>
      </c>
      <c r="CR33" s="28" t="s">
        <v>209</v>
      </c>
      <c r="CS33" s="28">
        <v>0</v>
      </c>
      <c r="CT33" s="28" t="s">
        <v>209</v>
      </c>
      <c r="CU33" s="28">
        <v>0</v>
      </c>
      <c r="CV33" s="28">
        <v>0</v>
      </c>
      <c r="CW33" s="28">
        <v>29878740</v>
      </c>
      <c r="CX33" s="28" t="s">
        <v>209</v>
      </c>
      <c r="CY33" s="28">
        <v>0</v>
      </c>
      <c r="CZ33" s="28" t="s">
        <v>209</v>
      </c>
      <c r="DA33" s="28">
        <v>0</v>
      </c>
      <c r="DB33" s="28" t="s">
        <v>209</v>
      </c>
      <c r="DC33" s="28" t="s">
        <v>210</v>
      </c>
      <c r="DD33" s="28">
        <v>3313628</v>
      </c>
      <c r="DE33" s="28" t="s">
        <v>209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 t="s">
        <v>209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230782169</v>
      </c>
      <c r="DV33" s="28">
        <v>0</v>
      </c>
      <c r="DW33" s="28" t="s">
        <v>210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 t="s">
        <v>210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0</v>
      </c>
      <c r="ET33" s="28">
        <v>0</v>
      </c>
      <c r="EU33" s="28" t="s">
        <v>210</v>
      </c>
      <c r="EV33" s="28">
        <v>1949588280</v>
      </c>
      <c r="EW33" s="28">
        <v>0</v>
      </c>
      <c r="EX33" s="28">
        <v>0</v>
      </c>
      <c r="EY33" s="28">
        <v>40762434</v>
      </c>
      <c r="EZ33" s="28">
        <v>0</v>
      </c>
      <c r="FA33" s="28">
        <v>0</v>
      </c>
      <c r="FB33" s="28" t="s">
        <v>210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 t="s">
        <v>209</v>
      </c>
      <c r="FI33" s="28">
        <v>0</v>
      </c>
      <c r="FJ33" s="28" t="s">
        <v>209</v>
      </c>
      <c r="FK33" s="28">
        <v>0</v>
      </c>
      <c r="FL33" s="28">
        <v>0</v>
      </c>
      <c r="FM33" s="28" t="s">
        <v>210</v>
      </c>
      <c r="FN33" s="28" t="s">
        <v>208</v>
      </c>
      <c r="FO33" s="28">
        <v>0</v>
      </c>
      <c r="FP33" s="28" t="s">
        <v>207</v>
      </c>
      <c r="FQ33" s="28" t="s">
        <v>209</v>
      </c>
      <c r="FR33" s="28" t="s">
        <v>210</v>
      </c>
      <c r="FS33" s="28">
        <v>205171862</v>
      </c>
      <c r="FT33" s="28">
        <v>0</v>
      </c>
      <c r="FU33" s="28">
        <v>0</v>
      </c>
      <c r="FV33" s="28">
        <v>0</v>
      </c>
      <c r="FW33" s="28" t="s">
        <v>209</v>
      </c>
      <c r="FX33" s="28" t="s">
        <v>210</v>
      </c>
      <c r="FY33" s="28" t="s">
        <v>210</v>
      </c>
      <c r="FZ33" s="28" t="s">
        <v>209</v>
      </c>
      <c r="GA33" s="28" t="s">
        <v>207</v>
      </c>
      <c r="GB33" s="28" t="s">
        <v>210</v>
      </c>
      <c r="GC33" s="28" t="s">
        <v>210</v>
      </c>
      <c r="GD33" s="28">
        <v>0</v>
      </c>
      <c r="GE33" s="28" t="s">
        <v>209</v>
      </c>
      <c r="GF33" s="28" t="s">
        <v>207</v>
      </c>
      <c r="GG33" s="28">
        <v>0</v>
      </c>
      <c r="GH33" s="28">
        <v>0</v>
      </c>
      <c r="GI33" s="28" t="s">
        <v>207</v>
      </c>
      <c r="GJ33" s="28">
        <v>0</v>
      </c>
      <c r="GK33" s="28" t="s">
        <v>209</v>
      </c>
      <c r="GL33" s="28">
        <v>1689331</v>
      </c>
      <c r="GM33" s="28" t="s">
        <v>209</v>
      </c>
      <c r="GN33" s="28">
        <v>0</v>
      </c>
      <c r="GO33" s="28" t="s">
        <v>210</v>
      </c>
      <c r="GP33" s="28" t="s">
        <v>209</v>
      </c>
      <c r="GQ33" s="28">
        <v>0</v>
      </c>
      <c r="GR33" s="28">
        <v>0</v>
      </c>
      <c r="GS33" s="28" t="s">
        <v>210</v>
      </c>
      <c r="GT33" s="28">
        <v>0</v>
      </c>
      <c r="GU33" s="28" t="s">
        <v>208</v>
      </c>
      <c r="GV33" s="28">
        <v>0</v>
      </c>
      <c r="GW33" s="28">
        <v>1660494</v>
      </c>
      <c r="GX33" s="28">
        <v>0</v>
      </c>
      <c r="GY33" s="28">
        <v>0</v>
      </c>
      <c r="GZ33" s="28" t="s">
        <v>210</v>
      </c>
      <c r="HA33" s="28">
        <v>79237521</v>
      </c>
      <c r="HB33" s="28" t="s">
        <v>209</v>
      </c>
      <c r="HC33" s="28">
        <v>0</v>
      </c>
      <c r="HD33" s="28" t="s">
        <v>208</v>
      </c>
      <c r="HE33" s="28">
        <v>0</v>
      </c>
      <c r="HF33" s="28" t="s">
        <v>209</v>
      </c>
      <c r="HG33" s="28">
        <v>0</v>
      </c>
      <c r="HH33" s="28">
        <v>0</v>
      </c>
      <c r="HI33" s="28" t="s">
        <v>209</v>
      </c>
      <c r="HJ33" s="28" t="s">
        <v>210</v>
      </c>
      <c r="HK33" s="28" t="s">
        <v>209</v>
      </c>
      <c r="HL33" s="28">
        <v>0</v>
      </c>
      <c r="HM33" s="28">
        <v>0</v>
      </c>
      <c r="HN33" s="28">
        <v>0</v>
      </c>
      <c r="HO33" s="28">
        <v>0</v>
      </c>
      <c r="HP33" s="28">
        <v>0</v>
      </c>
      <c r="HQ33" s="28">
        <v>0</v>
      </c>
      <c r="HR33" s="28">
        <v>0</v>
      </c>
      <c r="HS33" s="28">
        <v>0</v>
      </c>
      <c r="HT33" s="28">
        <v>9154318</v>
      </c>
      <c r="HU33" s="28">
        <v>0</v>
      </c>
      <c r="HV33" s="28" t="s">
        <v>208</v>
      </c>
      <c r="HW33" s="28">
        <v>0</v>
      </c>
      <c r="HX33" s="28" t="s">
        <v>209</v>
      </c>
      <c r="HY33" s="28">
        <v>0</v>
      </c>
      <c r="HZ33" s="28" t="s">
        <v>209</v>
      </c>
      <c r="IA33" s="28">
        <v>0</v>
      </c>
      <c r="IB33" s="28">
        <v>0</v>
      </c>
      <c r="IC33" s="28">
        <v>0</v>
      </c>
      <c r="ID33" s="28">
        <v>0</v>
      </c>
      <c r="IE33" s="28">
        <v>0</v>
      </c>
      <c r="IF33" s="28" t="s">
        <v>209</v>
      </c>
      <c r="IG33" s="28">
        <v>0</v>
      </c>
      <c r="IH33" s="28">
        <v>0</v>
      </c>
      <c r="II33" s="28">
        <v>0</v>
      </c>
      <c r="IJ33" s="28">
        <v>7409249</v>
      </c>
      <c r="IK33" s="28">
        <v>0</v>
      </c>
      <c r="IL33" s="28">
        <v>0</v>
      </c>
      <c r="IM33" s="28">
        <v>12437157</v>
      </c>
      <c r="IN33" s="28">
        <v>0</v>
      </c>
      <c r="IO33" s="28">
        <v>0</v>
      </c>
      <c r="IP33" s="28" t="s">
        <v>210</v>
      </c>
      <c r="IQ33" s="28">
        <v>0</v>
      </c>
      <c r="IR33" s="28">
        <v>0</v>
      </c>
      <c r="IS33" s="28">
        <v>0</v>
      </c>
      <c r="IT33" s="28">
        <v>0</v>
      </c>
      <c r="IU33" s="28">
        <v>0</v>
      </c>
      <c r="IV33" s="28">
        <v>0</v>
      </c>
      <c r="IW33" s="28">
        <v>0</v>
      </c>
      <c r="IX33" s="28" t="s">
        <v>210</v>
      </c>
      <c r="IY33" s="28">
        <v>0</v>
      </c>
      <c r="IZ33" s="28">
        <v>0</v>
      </c>
      <c r="JA33" s="28">
        <v>0</v>
      </c>
      <c r="JB33" s="28">
        <v>0</v>
      </c>
      <c r="JC33" s="28">
        <v>0</v>
      </c>
      <c r="JD33" s="28">
        <v>0</v>
      </c>
      <c r="JE33" s="28">
        <v>0</v>
      </c>
      <c r="JF33" s="28">
        <v>2133600</v>
      </c>
      <c r="JG33" s="28" t="s">
        <v>210</v>
      </c>
      <c r="JH33" s="28">
        <v>0</v>
      </c>
      <c r="JI33" s="28">
        <v>0</v>
      </c>
      <c r="JJ33" s="34">
        <v>0</v>
      </c>
      <c r="JK33" s="34">
        <v>0</v>
      </c>
      <c r="JL33" s="34">
        <v>0</v>
      </c>
      <c r="JM33" s="34">
        <v>0</v>
      </c>
      <c r="JN33" s="34">
        <v>0</v>
      </c>
      <c r="JO33" s="34">
        <v>0</v>
      </c>
      <c r="JP33" s="34">
        <v>0</v>
      </c>
      <c r="JQ33" s="34">
        <v>0</v>
      </c>
      <c r="JR33" s="34" t="s">
        <v>207</v>
      </c>
      <c r="JS33" s="34">
        <v>0</v>
      </c>
      <c r="JT33" s="34">
        <v>0</v>
      </c>
      <c r="JU33" s="34">
        <v>0</v>
      </c>
      <c r="JV33" s="34">
        <v>0</v>
      </c>
      <c r="JW33" s="34">
        <v>0</v>
      </c>
      <c r="JX33" s="34">
        <v>2275740</v>
      </c>
      <c r="JY33" s="34">
        <v>0</v>
      </c>
      <c r="JZ33" s="34">
        <v>0</v>
      </c>
      <c r="KA33" s="34">
        <v>0</v>
      </c>
      <c r="KB33" s="34">
        <v>0</v>
      </c>
      <c r="KC33" s="34">
        <v>0</v>
      </c>
      <c r="KD33" s="34">
        <v>0</v>
      </c>
      <c r="KE33" s="34">
        <v>0</v>
      </c>
      <c r="KF33" s="34">
        <v>0</v>
      </c>
      <c r="KG33" s="34" t="s">
        <v>210</v>
      </c>
      <c r="KH33" s="34">
        <v>0</v>
      </c>
      <c r="KI33" s="34">
        <v>0</v>
      </c>
      <c r="KJ33" s="34">
        <v>0</v>
      </c>
      <c r="KK33" s="34">
        <v>0</v>
      </c>
      <c r="KL33" s="34">
        <v>0</v>
      </c>
      <c r="KM33" s="34">
        <v>0</v>
      </c>
      <c r="KN33" s="34">
        <v>0</v>
      </c>
      <c r="KO33" s="34" t="s">
        <v>210</v>
      </c>
      <c r="KP33" s="34">
        <v>0</v>
      </c>
      <c r="KQ33" s="34">
        <v>0</v>
      </c>
      <c r="KR33" s="34" t="s">
        <v>210</v>
      </c>
      <c r="KS33" s="34">
        <v>0</v>
      </c>
      <c r="KT33" s="34">
        <v>0</v>
      </c>
      <c r="KU33" s="34">
        <v>206867</v>
      </c>
      <c r="KV33" s="34">
        <v>0</v>
      </c>
      <c r="KW33" s="34">
        <v>0</v>
      </c>
      <c r="KX33" s="34">
        <v>0</v>
      </c>
      <c r="KY33" s="34">
        <v>0</v>
      </c>
      <c r="KZ33" s="34">
        <v>23238570</v>
      </c>
      <c r="LA33" s="34">
        <v>0</v>
      </c>
      <c r="LB33" s="34">
        <v>0</v>
      </c>
      <c r="LC33" s="34">
        <v>0</v>
      </c>
    </row>
    <row r="34" spans="1:315" ht="17.25" customHeight="1">
      <c r="A34" s="103"/>
      <c r="B34" s="24" t="s">
        <v>104</v>
      </c>
      <c r="C34" s="21" t="s">
        <v>58</v>
      </c>
      <c r="D34" s="28">
        <v>0</v>
      </c>
      <c r="E34" s="28">
        <v>0</v>
      </c>
      <c r="F34" s="28">
        <v>0</v>
      </c>
      <c r="G34" s="28">
        <v>0</v>
      </c>
      <c r="H34" s="28" t="s">
        <v>148</v>
      </c>
      <c r="I34" s="28" t="s">
        <v>148</v>
      </c>
      <c r="J34" s="28">
        <v>0</v>
      </c>
      <c r="K34" s="28" t="s">
        <v>207</v>
      </c>
      <c r="L34" s="28">
        <v>0</v>
      </c>
      <c r="M34" s="28" t="s">
        <v>209</v>
      </c>
      <c r="N34" s="28" t="s">
        <v>209</v>
      </c>
      <c r="O34" s="28">
        <v>0</v>
      </c>
      <c r="P34" s="28">
        <v>0</v>
      </c>
      <c r="Q34" s="28">
        <v>0</v>
      </c>
      <c r="R34" s="28">
        <v>0</v>
      </c>
      <c r="S34" s="28" t="s">
        <v>208</v>
      </c>
      <c r="T34" s="28">
        <v>0</v>
      </c>
      <c r="U34" s="28" t="s">
        <v>209</v>
      </c>
      <c r="V34" s="28" t="s">
        <v>209</v>
      </c>
      <c r="W34" s="28" t="s">
        <v>207</v>
      </c>
      <c r="X34" s="28" t="s">
        <v>149</v>
      </c>
      <c r="Y34" s="28">
        <v>0</v>
      </c>
      <c r="Z34" s="28">
        <v>3544497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 t="s">
        <v>209</v>
      </c>
      <c r="AH34" s="28">
        <v>0</v>
      </c>
      <c r="AI34" s="28" t="s">
        <v>208</v>
      </c>
      <c r="AJ34" s="28">
        <v>0</v>
      </c>
      <c r="AK34" s="28">
        <v>0</v>
      </c>
      <c r="AL34" s="28">
        <v>0</v>
      </c>
      <c r="AM34" s="28">
        <v>0</v>
      </c>
      <c r="AN34" s="28" t="s">
        <v>207</v>
      </c>
      <c r="AO34" s="28">
        <v>0</v>
      </c>
      <c r="AP34" s="28" t="s">
        <v>210</v>
      </c>
      <c r="AQ34" s="28">
        <v>0</v>
      </c>
      <c r="AR34" s="28" t="s">
        <v>207</v>
      </c>
      <c r="AS34" s="28">
        <v>0</v>
      </c>
      <c r="AT34" s="28">
        <v>0</v>
      </c>
      <c r="AU34" s="28" t="s">
        <v>209</v>
      </c>
      <c r="AV34" s="28">
        <v>0</v>
      </c>
      <c r="AW34" s="28">
        <v>0</v>
      </c>
      <c r="AX34" s="28">
        <v>0</v>
      </c>
      <c r="AY34" s="28" t="s">
        <v>207</v>
      </c>
      <c r="AZ34" s="28" t="s">
        <v>209</v>
      </c>
      <c r="BA34" s="28">
        <v>0</v>
      </c>
      <c r="BB34" s="28" t="s">
        <v>208</v>
      </c>
      <c r="BC34" s="28" t="s">
        <v>210</v>
      </c>
      <c r="BD34" s="28" t="s">
        <v>207</v>
      </c>
      <c r="BE34" s="28" t="s">
        <v>209</v>
      </c>
      <c r="BF34" s="28">
        <v>0</v>
      </c>
      <c r="BG34" s="28" t="s">
        <v>209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 t="s">
        <v>210</v>
      </c>
      <c r="BN34" s="28">
        <v>0</v>
      </c>
      <c r="BO34" s="28">
        <v>0</v>
      </c>
      <c r="BP34" s="28" t="s">
        <v>209</v>
      </c>
      <c r="BQ34" s="28" t="s">
        <v>209</v>
      </c>
      <c r="BR34" s="28" t="s">
        <v>207</v>
      </c>
      <c r="BS34" s="28">
        <v>0</v>
      </c>
      <c r="BT34" s="28" t="s">
        <v>209</v>
      </c>
      <c r="BU34" s="28" t="s">
        <v>209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 t="s">
        <v>209</v>
      </c>
      <c r="CG34" s="28" t="s">
        <v>209</v>
      </c>
      <c r="CH34" s="28">
        <v>0</v>
      </c>
      <c r="CI34" s="28">
        <v>0</v>
      </c>
      <c r="CJ34" s="28" t="s">
        <v>209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 t="s">
        <v>209</v>
      </c>
      <c r="CR34" s="28" t="s">
        <v>209</v>
      </c>
      <c r="CS34" s="28">
        <v>0</v>
      </c>
      <c r="CT34" s="28" t="s">
        <v>209</v>
      </c>
      <c r="CU34" s="28">
        <v>0</v>
      </c>
      <c r="CV34" s="28">
        <v>0</v>
      </c>
      <c r="CW34" s="28">
        <v>0</v>
      </c>
      <c r="CX34" s="28" t="s">
        <v>209</v>
      </c>
      <c r="CY34" s="28">
        <v>0</v>
      </c>
      <c r="CZ34" s="28" t="s">
        <v>209</v>
      </c>
      <c r="DA34" s="28">
        <v>0</v>
      </c>
      <c r="DB34" s="28" t="s">
        <v>209</v>
      </c>
      <c r="DC34" s="28" t="s">
        <v>210</v>
      </c>
      <c r="DD34" s="28">
        <v>0</v>
      </c>
      <c r="DE34" s="28" t="s">
        <v>209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 t="s">
        <v>209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 t="s">
        <v>210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 t="s">
        <v>210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 t="s">
        <v>210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 t="s">
        <v>210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 t="s">
        <v>209</v>
      </c>
      <c r="FI34" s="28">
        <v>0</v>
      </c>
      <c r="FJ34" s="28" t="s">
        <v>209</v>
      </c>
      <c r="FK34" s="28">
        <v>0</v>
      </c>
      <c r="FL34" s="28">
        <v>0</v>
      </c>
      <c r="FM34" s="28" t="s">
        <v>210</v>
      </c>
      <c r="FN34" s="28" t="s">
        <v>208</v>
      </c>
      <c r="FO34" s="28">
        <v>0</v>
      </c>
      <c r="FP34" s="28" t="s">
        <v>207</v>
      </c>
      <c r="FQ34" s="28" t="s">
        <v>209</v>
      </c>
      <c r="FR34" s="28" t="s">
        <v>210</v>
      </c>
      <c r="FS34" s="28">
        <v>0</v>
      </c>
      <c r="FT34" s="28">
        <v>0</v>
      </c>
      <c r="FU34" s="28">
        <v>0</v>
      </c>
      <c r="FV34" s="28">
        <v>0</v>
      </c>
      <c r="FW34" s="28" t="s">
        <v>209</v>
      </c>
      <c r="FX34" s="28" t="s">
        <v>210</v>
      </c>
      <c r="FY34" s="28" t="s">
        <v>210</v>
      </c>
      <c r="FZ34" s="28" t="s">
        <v>209</v>
      </c>
      <c r="GA34" s="28" t="s">
        <v>207</v>
      </c>
      <c r="GB34" s="28" t="s">
        <v>210</v>
      </c>
      <c r="GC34" s="28" t="s">
        <v>210</v>
      </c>
      <c r="GD34" s="28">
        <v>0</v>
      </c>
      <c r="GE34" s="28" t="s">
        <v>209</v>
      </c>
      <c r="GF34" s="28" t="s">
        <v>207</v>
      </c>
      <c r="GG34" s="28">
        <v>0</v>
      </c>
      <c r="GH34" s="28">
        <v>0</v>
      </c>
      <c r="GI34" s="28" t="s">
        <v>207</v>
      </c>
      <c r="GJ34" s="28">
        <v>0</v>
      </c>
      <c r="GK34" s="28" t="s">
        <v>209</v>
      </c>
      <c r="GL34" s="28">
        <v>0</v>
      </c>
      <c r="GM34" s="28" t="s">
        <v>209</v>
      </c>
      <c r="GN34" s="28">
        <v>0</v>
      </c>
      <c r="GO34" s="28" t="s">
        <v>210</v>
      </c>
      <c r="GP34" s="28" t="s">
        <v>209</v>
      </c>
      <c r="GQ34" s="28">
        <v>0</v>
      </c>
      <c r="GR34" s="28">
        <v>0</v>
      </c>
      <c r="GS34" s="28" t="s">
        <v>210</v>
      </c>
      <c r="GT34" s="28">
        <v>0</v>
      </c>
      <c r="GU34" s="28" t="s">
        <v>208</v>
      </c>
      <c r="GV34" s="28">
        <v>0</v>
      </c>
      <c r="GW34" s="28">
        <v>0</v>
      </c>
      <c r="GX34" s="28">
        <v>0</v>
      </c>
      <c r="GY34" s="28">
        <v>0</v>
      </c>
      <c r="GZ34" s="28" t="s">
        <v>210</v>
      </c>
      <c r="HA34" s="28">
        <v>0</v>
      </c>
      <c r="HB34" s="28" t="s">
        <v>209</v>
      </c>
      <c r="HC34" s="28">
        <v>0</v>
      </c>
      <c r="HD34" s="28" t="s">
        <v>208</v>
      </c>
      <c r="HE34" s="28">
        <v>0</v>
      </c>
      <c r="HF34" s="28" t="s">
        <v>209</v>
      </c>
      <c r="HG34" s="28">
        <v>0</v>
      </c>
      <c r="HH34" s="28">
        <v>0</v>
      </c>
      <c r="HI34" s="28" t="s">
        <v>209</v>
      </c>
      <c r="HJ34" s="28" t="s">
        <v>210</v>
      </c>
      <c r="HK34" s="28" t="s">
        <v>209</v>
      </c>
      <c r="HL34" s="28">
        <v>0</v>
      </c>
      <c r="HM34" s="28">
        <v>0</v>
      </c>
      <c r="HN34" s="28">
        <v>0</v>
      </c>
      <c r="HO34" s="28">
        <v>0</v>
      </c>
      <c r="HP34" s="28">
        <v>0</v>
      </c>
      <c r="HQ34" s="28">
        <v>0</v>
      </c>
      <c r="HR34" s="28">
        <v>0</v>
      </c>
      <c r="HS34" s="28">
        <v>0</v>
      </c>
      <c r="HT34" s="28">
        <v>431858</v>
      </c>
      <c r="HU34" s="28">
        <v>0</v>
      </c>
      <c r="HV34" s="28" t="s">
        <v>208</v>
      </c>
      <c r="HW34" s="28">
        <v>0</v>
      </c>
      <c r="HX34" s="28" t="s">
        <v>209</v>
      </c>
      <c r="HY34" s="28">
        <v>0</v>
      </c>
      <c r="HZ34" s="28" t="s">
        <v>209</v>
      </c>
      <c r="IA34" s="28">
        <v>0</v>
      </c>
      <c r="IB34" s="28">
        <v>6281168</v>
      </c>
      <c r="IC34" s="28">
        <v>0</v>
      </c>
      <c r="ID34" s="28">
        <v>0</v>
      </c>
      <c r="IE34" s="28">
        <v>0</v>
      </c>
      <c r="IF34" s="28" t="s">
        <v>209</v>
      </c>
      <c r="IG34" s="28">
        <v>0</v>
      </c>
      <c r="IH34" s="28">
        <v>0</v>
      </c>
      <c r="II34" s="28">
        <v>0</v>
      </c>
      <c r="IJ34" s="28">
        <v>0</v>
      </c>
      <c r="IK34" s="28">
        <v>0</v>
      </c>
      <c r="IL34" s="28">
        <v>0</v>
      </c>
      <c r="IM34" s="28">
        <v>0</v>
      </c>
      <c r="IN34" s="28">
        <v>0</v>
      </c>
      <c r="IO34" s="28">
        <v>0</v>
      </c>
      <c r="IP34" s="28" t="s">
        <v>210</v>
      </c>
      <c r="IQ34" s="28">
        <v>0</v>
      </c>
      <c r="IR34" s="28">
        <v>0</v>
      </c>
      <c r="IS34" s="28">
        <v>0</v>
      </c>
      <c r="IT34" s="28">
        <v>0</v>
      </c>
      <c r="IU34" s="28">
        <v>0</v>
      </c>
      <c r="IV34" s="28">
        <v>0</v>
      </c>
      <c r="IW34" s="28">
        <v>0</v>
      </c>
      <c r="IX34" s="28" t="s">
        <v>210</v>
      </c>
      <c r="IY34" s="28">
        <v>0</v>
      </c>
      <c r="IZ34" s="28">
        <v>0</v>
      </c>
      <c r="JA34" s="28">
        <v>0</v>
      </c>
      <c r="JB34" s="28">
        <v>0</v>
      </c>
      <c r="JC34" s="28">
        <v>0</v>
      </c>
      <c r="JD34" s="28">
        <v>0</v>
      </c>
      <c r="JE34" s="28">
        <v>0</v>
      </c>
      <c r="JF34" s="28">
        <v>0</v>
      </c>
      <c r="JG34" s="28" t="s">
        <v>210</v>
      </c>
      <c r="JH34" s="28">
        <v>0</v>
      </c>
      <c r="JI34" s="28">
        <v>0</v>
      </c>
      <c r="JJ34" s="34">
        <v>0</v>
      </c>
      <c r="JK34" s="34">
        <v>0</v>
      </c>
      <c r="JL34" s="34">
        <v>0</v>
      </c>
      <c r="JM34" s="34">
        <v>0</v>
      </c>
      <c r="JN34" s="34">
        <v>0</v>
      </c>
      <c r="JO34" s="34">
        <v>0</v>
      </c>
      <c r="JP34" s="34">
        <v>0</v>
      </c>
      <c r="JQ34" s="34">
        <v>0</v>
      </c>
      <c r="JR34" s="34" t="s">
        <v>207</v>
      </c>
      <c r="JS34" s="34">
        <v>0</v>
      </c>
      <c r="JT34" s="34">
        <v>0</v>
      </c>
      <c r="JU34" s="34">
        <v>0</v>
      </c>
      <c r="JV34" s="34">
        <v>0</v>
      </c>
      <c r="JW34" s="34">
        <v>0</v>
      </c>
      <c r="JX34" s="34">
        <v>0</v>
      </c>
      <c r="JY34" s="34">
        <v>0</v>
      </c>
      <c r="JZ34" s="34">
        <v>0</v>
      </c>
      <c r="KA34" s="34">
        <v>0</v>
      </c>
      <c r="KB34" s="34">
        <v>0</v>
      </c>
      <c r="KC34" s="34">
        <v>0</v>
      </c>
      <c r="KD34" s="34">
        <v>0</v>
      </c>
      <c r="KE34" s="34">
        <v>0</v>
      </c>
      <c r="KF34" s="34">
        <v>0</v>
      </c>
      <c r="KG34" s="34" t="s">
        <v>210</v>
      </c>
      <c r="KH34" s="34">
        <v>0</v>
      </c>
      <c r="KI34" s="34">
        <v>0</v>
      </c>
      <c r="KJ34" s="34">
        <v>0</v>
      </c>
      <c r="KK34" s="34">
        <v>0</v>
      </c>
      <c r="KL34" s="34">
        <v>0</v>
      </c>
      <c r="KM34" s="34">
        <v>0</v>
      </c>
      <c r="KN34" s="34">
        <v>0</v>
      </c>
      <c r="KO34" s="34" t="s">
        <v>210</v>
      </c>
      <c r="KP34" s="34">
        <v>0</v>
      </c>
      <c r="KQ34" s="34">
        <v>0</v>
      </c>
      <c r="KR34" s="34" t="s">
        <v>210</v>
      </c>
      <c r="KS34" s="34">
        <v>0</v>
      </c>
      <c r="KT34" s="34">
        <v>0</v>
      </c>
      <c r="KU34" s="34">
        <v>0</v>
      </c>
      <c r="KV34" s="34">
        <v>0</v>
      </c>
      <c r="KW34" s="34">
        <v>0</v>
      </c>
      <c r="KX34" s="34">
        <v>0</v>
      </c>
      <c r="KY34" s="34">
        <v>0</v>
      </c>
      <c r="KZ34" s="34">
        <v>0</v>
      </c>
      <c r="LA34" s="34">
        <v>0</v>
      </c>
      <c r="LB34" s="34">
        <v>0</v>
      </c>
      <c r="LC34" s="34">
        <v>0</v>
      </c>
    </row>
    <row r="35" spans="1:315" ht="17.25" customHeight="1">
      <c r="A35" s="103"/>
      <c r="B35" s="24" t="s">
        <v>105</v>
      </c>
      <c r="C35" s="21" t="s">
        <v>59</v>
      </c>
      <c r="D35" s="28">
        <v>0</v>
      </c>
      <c r="E35" s="28">
        <v>0</v>
      </c>
      <c r="F35" s="28">
        <v>0</v>
      </c>
      <c r="G35" s="28">
        <v>0</v>
      </c>
      <c r="H35" s="28" t="s">
        <v>148</v>
      </c>
      <c r="I35" s="28" t="s">
        <v>148</v>
      </c>
      <c r="J35" s="28">
        <v>0</v>
      </c>
      <c r="K35" s="28" t="s">
        <v>207</v>
      </c>
      <c r="L35" s="28">
        <v>0</v>
      </c>
      <c r="M35" s="28" t="s">
        <v>209</v>
      </c>
      <c r="N35" s="28" t="s">
        <v>209</v>
      </c>
      <c r="O35" s="28">
        <v>0</v>
      </c>
      <c r="P35" s="28">
        <v>0</v>
      </c>
      <c r="Q35" s="28">
        <v>0</v>
      </c>
      <c r="R35" s="28">
        <v>0</v>
      </c>
      <c r="S35" s="28" t="s">
        <v>208</v>
      </c>
      <c r="T35" s="28">
        <v>0</v>
      </c>
      <c r="U35" s="28" t="s">
        <v>209</v>
      </c>
      <c r="V35" s="28" t="s">
        <v>209</v>
      </c>
      <c r="W35" s="28" t="s">
        <v>207</v>
      </c>
      <c r="X35" s="28" t="s">
        <v>149</v>
      </c>
      <c r="Y35" s="28">
        <v>42000000</v>
      </c>
      <c r="Z35" s="28">
        <v>0</v>
      </c>
      <c r="AA35" s="28">
        <v>0</v>
      </c>
      <c r="AB35" s="28">
        <v>0</v>
      </c>
      <c r="AC35" s="28">
        <v>200000</v>
      </c>
      <c r="AD35" s="28">
        <v>0</v>
      </c>
      <c r="AE35" s="28">
        <v>11112650</v>
      </c>
      <c r="AF35" s="28">
        <v>0</v>
      </c>
      <c r="AG35" s="28" t="s">
        <v>209</v>
      </c>
      <c r="AH35" s="28">
        <v>0</v>
      </c>
      <c r="AI35" s="28" t="s">
        <v>208</v>
      </c>
      <c r="AJ35" s="28">
        <v>0</v>
      </c>
      <c r="AK35" s="28">
        <v>0</v>
      </c>
      <c r="AL35" s="28">
        <v>0</v>
      </c>
      <c r="AM35" s="28">
        <v>0</v>
      </c>
      <c r="AN35" s="28" t="s">
        <v>207</v>
      </c>
      <c r="AO35" s="28">
        <v>0</v>
      </c>
      <c r="AP35" s="28" t="s">
        <v>210</v>
      </c>
      <c r="AQ35" s="28">
        <v>0</v>
      </c>
      <c r="AR35" s="28" t="s">
        <v>207</v>
      </c>
      <c r="AS35" s="28">
        <v>0</v>
      </c>
      <c r="AT35" s="28">
        <v>0</v>
      </c>
      <c r="AU35" s="28" t="s">
        <v>209</v>
      </c>
      <c r="AV35" s="28">
        <v>0</v>
      </c>
      <c r="AW35" s="28">
        <v>0</v>
      </c>
      <c r="AX35" s="28">
        <v>0</v>
      </c>
      <c r="AY35" s="28" t="s">
        <v>207</v>
      </c>
      <c r="AZ35" s="28" t="s">
        <v>209</v>
      </c>
      <c r="BA35" s="28">
        <v>0</v>
      </c>
      <c r="BB35" s="28" t="s">
        <v>208</v>
      </c>
      <c r="BC35" s="28" t="s">
        <v>210</v>
      </c>
      <c r="BD35" s="28" t="s">
        <v>207</v>
      </c>
      <c r="BE35" s="28" t="s">
        <v>209</v>
      </c>
      <c r="BF35" s="28">
        <v>4500000</v>
      </c>
      <c r="BG35" s="28" t="s">
        <v>209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 t="s">
        <v>210</v>
      </c>
      <c r="BN35" s="28">
        <v>0</v>
      </c>
      <c r="BO35" s="28">
        <v>0</v>
      </c>
      <c r="BP35" s="28" t="s">
        <v>209</v>
      </c>
      <c r="BQ35" s="28" t="s">
        <v>209</v>
      </c>
      <c r="BR35" s="28" t="s">
        <v>207</v>
      </c>
      <c r="BS35" s="28">
        <v>0</v>
      </c>
      <c r="BT35" s="28" t="s">
        <v>209</v>
      </c>
      <c r="BU35" s="28" t="s">
        <v>209</v>
      </c>
      <c r="BV35" s="28">
        <v>0</v>
      </c>
      <c r="BW35" s="28">
        <v>0</v>
      </c>
      <c r="BX35" s="28">
        <v>0</v>
      </c>
      <c r="BY35" s="28">
        <v>0</v>
      </c>
      <c r="BZ35" s="28">
        <v>16205155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 t="s">
        <v>209</v>
      </c>
      <c r="CG35" s="28" t="s">
        <v>209</v>
      </c>
      <c r="CH35" s="28">
        <v>0</v>
      </c>
      <c r="CI35" s="28">
        <v>0</v>
      </c>
      <c r="CJ35" s="28" t="s">
        <v>209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 t="s">
        <v>209</v>
      </c>
      <c r="CR35" s="28" t="s">
        <v>209</v>
      </c>
      <c r="CS35" s="28">
        <v>8546997</v>
      </c>
      <c r="CT35" s="28" t="s">
        <v>209</v>
      </c>
      <c r="CU35" s="28">
        <v>0</v>
      </c>
      <c r="CV35" s="28">
        <v>0</v>
      </c>
      <c r="CW35" s="28">
        <v>0</v>
      </c>
      <c r="CX35" s="28" t="s">
        <v>209</v>
      </c>
      <c r="CY35" s="28">
        <v>0</v>
      </c>
      <c r="CZ35" s="28" t="s">
        <v>209</v>
      </c>
      <c r="DA35" s="28">
        <v>0</v>
      </c>
      <c r="DB35" s="28" t="s">
        <v>209</v>
      </c>
      <c r="DC35" s="28" t="s">
        <v>210</v>
      </c>
      <c r="DD35" s="28">
        <v>0</v>
      </c>
      <c r="DE35" s="28" t="s">
        <v>209</v>
      </c>
      <c r="DF35" s="28">
        <v>0</v>
      </c>
      <c r="DG35" s="28">
        <v>0</v>
      </c>
      <c r="DH35" s="28">
        <v>0</v>
      </c>
      <c r="DI35" s="28">
        <v>0</v>
      </c>
      <c r="DJ35" s="28">
        <v>0</v>
      </c>
      <c r="DK35" s="28">
        <v>0</v>
      </c>
      <c r="DL35" s="28" t="s">
        <v>209</v>
      </c>
      <c r="DM35" s="28">
        <v>0</v>
      </c>
      <c r="DN35" s="28">
        <v>0</v>
      </c>
      <c r="DO35" s="28">
        <v>0</v>
      </c>
      <c r="DP35" s="28">
        <v>0</v>
      </c>
      <c r="DQ35" s="28">
        <v>0</v>
      </c>
      <c r="DR35" s="28">
        <v>0</v>
      </c>
      <c r="DS35" s="28">
        <v>0</v>
      </c>
      <c r="DT35" s="28">
        <v>0</v>
      </c>
      <c r="DU35" s="28">
        <v>0</v>
      </c>
      <c r="DV35" s="28">
        <v>0</v>
      </c>
      <c r="DW35" s="28" t="s">
        <v>210</v>
      </c>
      <c r="DX35" s="28">
        <v>0</v>
      </c>
      <c r="DY35" s="28">
        <v>0</v>
      </c>
      <c r="DZ35" s="28">
        <v>0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110000</v>
      </c>
      <c r="EH35" s="28" t="s">
        <v>210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15400000</v>
      </c>
      <c r="EQ35" s="28">
        <v>0</v>
      </c>
      <c r="ER35" s="28">
        <v>0</v>
      </c>
      <c r="ES35" s="28">
        <v>0</v>
      </c>
      <c r="ET35" s="28">
        <v>0</v>
      </c>
      <c r="EU35" s="28" t="s">
        <v>210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 t="s">
        <v>210</v>
      </c>
      <c r="FC35" s="28">
        <v>0</v>
      </c>
      <c r="FD35" s="28">
        <v>0</v>
      </c>
      <c r="FE35" s="28">
        <v>0</v>
      </c>
      <c r="FF35" s="28">
        <v>107489220</v>
      </c>
      <c r="FG35" s="28">
        <v>0</v>
      </c>
      <c r="FH35" s="28" t="s">
        <v>209</v>
      </c>
      <c r="FI35" s="28">
        <v>0</v>
      </c>
      <c r="FJ35" s="28" t="s">
        <v>209</v>
      </c>
      <c r="FK35" s="28">
        <v>0</v>
      </c>
      <c r="FL35" s="28">
        <v>0</v>
      </c>
      <c r="FM35" s="28" t="s">
        <v>210</v>
      </c>
      <c r="FN35" s="28" t="s">
        <v>208</v>
      </c>
      <c r="FO35" s="28">
        <v>0</v>
      </c>
      <c r="FP35" s="28" t="s">
        <v>207</v>
      </c>
      <c r="FQ35" s="28" t="s">
        <v>209</v>
      </c>
      <c r="FR35" s="28" t="s">
        <v>210</v>
      </c>
      <c r="FS35" s="28">
        <v>0</v>
      </c>
      <c r="FT35" s="28">
        <v>0</v>
      </c>
      <c r="FU35" s="28">
        <v>0</v>
      </c>
      <c r="FV35" s="28">
        <v>0</v>
      </c>
      <c r="FW35" s="28" t="s">
        <v>209</v>
      </c>
      <c r="FX35" s="28" t="s">
        <v>210</v>
      </c>
      <c r="FY35" s="28" t="s">
        <v>210</v>
      </c>
      <c r="FZ35" s="28" t="s">
        <v>209</v>
      </c>
      <c r="GA35" s="28" t="s">
        <v>207</v>
      </c>
      <c r="GB35" s="28" t="s">
        <v>210</v>
      </c>
      <c r="GC35" s="28" t="s">
        <v>210</v>
      </c>
      <c r="GD35" s="28">
        <v>0</v>
      </c>
      <c r="GE35" s="28" t="s">
        <v>209</v>
      </c>
      <c r="GF35" s="28" t="s">
        <v>207</v>
      </c>
      <c r="GG35" s="28">
        <v>0</v>
      </c>
      <c r="GH35" s="28">
        <v>0</v>
      </c>
      <c r="GI35" s="28" t="s">
        <v>207</v>
      </c>
      <c r="GJ35" s="28">
        <v>0</v>
      </c>
      <c r="GK35" s="28" t="s">
        <v>209</v>
      </c>
      <c r="GL35" s="28">
        <v>0</v>
      </c>
      <c r="GM35" s="28" t="s">
        <v>209</v>
      </c>
      <c r="GN35" s="28">
        <v>0</v>
      </c>
      <c r="GO35" s="28" t="s">
        <v>210</v>
      </c>
      <c r="GP35" s="28" t="s">
        <v>209</v>
      </c>
      <c r="GQ35" s="28">
        <v>0</v>
      </c>
      <c r="GR35" s="28">
        <v>0</v>
      </c>
      <c r="GS35" s="28" t="s">
        <v>210</v>
      </c>
      <c r="GT35" s="28">
        <v>0</v>
      </c>
      <c r="GU35" s="28" t="s">
        <v>208</v>
      </c>
      <c r="GV35" s="28">
        <v>0</v>
      </c>
      <c r="GW35" s="28">
        <v>130000</v>
      </c>
      <c r="GX35" s="28">
        <v>0</v>
      </c>
      <c r="GY35" s="28">
        <v>0</v>
      </c>
      <c r="GZ35" s="28" t="s">
        <v>210</v>
      </c>
      <c r="HA35" s="28">
        <v>17952133</v>
      </c>
      <c r="HB35" s="28" t="s">
        <v>209</v>
      </c>
      <c r="HC35" s="28">
        <v>0</v>
      </c>
      <c r="HD35" s="28" t="s">
        <v>208</v>
      </c>
      <c r="HE35" s="28">
        <v>0</v>
      </c>
      <c r="HF35" s="28" t="s">
        <v>209</v>
      </c>
      <c r="HG35" s="28">
        <v>0</v>
      </c>
      <c r="HH35" s="28">
        <v>0</v>
      </c>
      <c r="HI35" s="28" t="s">
        <v>209</v>
      </c>
      <c r="HJ35" s="28" t="s">
        <v>210</v>
      </c>
      <c r="HK35" s="28" t="s">
        <v>209</v>
      </c>
      <c r="HL35" s="28">
        <v>0</v>
      </c>
      <c r="HM35" s="28">
        <v>0</v>
      </c>
      <c r="HN35" s="28">
        <v>0</v>
      </c>
      <c r="HO35" s="28">
        <v>0</v>
      </c>
      <c r="HP35" s="28">
        <v>0</v>
      </c>
      <c r="HQ35" s="28">
        <v>0</v>
      </c>
      <c r="HR35" s="28">
        <v>0</v>
      </c>
      <c r="HS35" s="28">
        <v>0</v>
      </c>
      <c r="HT35" s="28">
        <v>0</v>
      </c>
      <c r="HU35" s="28">
        <v>0</v>
      </c>
      <c r="HV35" s="28" t="s">
        <v>208</v>
      </c>
      <c r="HW35" s="28">
        <v>0</v>
      </c>
      <c r="HX35" s="28" t="s">
        <v>209</v>
      </c>
      <c r="HY35" s="28">
        <v>0</v>
      </c>
      <c r="HZ35" s="28" t="s">
        <v>209</v>
      </c>
      <c r="IA35" s="28">
        <v>4646100</v>
      </c>
      <c r="IB35" s="28">
        <v>0</v>
      </c>
      <c r="IC35" s="28">
        <v>0</v>
      </c>
      <c r="ID35" s="28">
        <v>438900</v>
      </c>
      <c r="IE35" s="28">
        <v>0</v>
      </c>
      <c r="IF35" s="28" t="s">
        <v>209</v>
      </c>
      <c r="IG35" s="28">
        <v>376000</v>
      </c>
      <c r="IH35" s="28">
        <v>0</v>
      </c>
      <c r="II35" s="28">
        <v>0</v>
      </c>
      <c r="IJ35" s="28">
        <v>0</v>
      </c>
      <c r="IK35" s="28">
        <v>0</v>
      </c>
      <c r="IL35" s="28">
        <v>0</v>
      </c>
      <c r="IM35" s="28">
        <v>0</v>
      </c>
      <c r="IN35" s="28">
        <v>0</v>
      </c>
      <c r="IO35" s="28">
        <v>0</v>
      </c>
      <c r="IP35" s="28" t="s">
        <v>210</v>
      </c>
      <c r="IQ35" s="28">
        <v>0</v>
      </c>
      <c r="IR35" s="28">
        <v>0</v>
      </c>
      <c r="IS35" s="28">
        <v>0</v>
      </c>
      <c r="IT35" s="28">
        <v>0</v>
      </c>
      <c r="IU35" s="28">
        <v>0</v>
      </c>
      <c r="IV35" s="28">
        <v>0</v>
      </c>
      <c r="IW35" s="28">
        <v>0</v>
      </c>
      <c r="IX35" s="28" t="s">
        <v>210</v>
      </c>
      <c r="IY35" s="28">
        <v>0</v>
      </c>
      <c r="IZ35" s="28">
        <v>0</v>
      </c>
      <c r="JA35" s="28">
        <v>0</v>
      </c>
      <c r="JB35" s="28">
        <v>0</v>
      </c>
      <c r="JC35" s="28">
        <v>0</v>
      </c>
      <c r="JD35" s="28">
        <v>0</v>
      </c>
      <c r="JE35" s="28">
        <v>0</v>
      </c>
      <c r="JF35" s="28">
        <v>0</v>
      </c>
      <c r="JG35" s="28" t="s">
        <v>210</v>
      </c>
      <c r="JH35" s="28">
        <v>0</v>
      </c>
      <c r="JI35" s="28">
        <v>0</v>
      </c>
      <c r="JJ35" s="34">
        <v>0</v>
      </c>
      <c r="JK35" s="34">
        <v>0</v>
      </c>
      <c r="JL35" s="34">
        <v>0</v>
      </c>
      <c r="JM35" s="34">
        <v>0</v>
      </c>
      <c r="JN35" s="34">
        <v>0</v>
      </c>
      <c r="JO35" s="34">
        <v>0</v>
      </c>
      <c r="JP35" s="34">
        <v>0</v>
      </c>
      <c r="JQ35" s="34">
        <v>4443080</v>
      </c>
      <c r="JR35" s="34" t="s">
        <v>207</v>
      </c>
      <c r="JS35" s="34">
        <v>0</v>
      </c>
      <c r="JT35" s="34">
        <v>0</v>
      </c>
      <c r="JU35" s="34">
        <v>0</v>
      </c>
      <c r="JV35" s="34">
        <v>0</v>
      </c>
      <c r="JW35" s="34">
        <v>0</v>
      </c>
      <c r="JX35" s="34">
        <v>100000</v>
      </c>
      <c r="JY35" s="34">
        <v>0</v>
      </c>
      <c r="JZ35" s="34">
        <v>0</v>
      </c>
      <c r="KA35" s="34">
        <v>0</v>
      </c>
      <c r="KB35" s="34">
        <v>0</v>
      </c>
      <c r="KC35" s="34">
        <v>0</v>
      </c>
      <c r="KD35" s="34">
        <v>0</v>
      </c>
      <c r="KE35" s="34">
        <v>0</v>
      </c>
      <c r="KF35" s="34">
        <v>0</v>
      </c>
      <c r="KG35" s="34" t="s">
        <v>210</v>
      </c>
      <c r="KH35" s="34">
        <v>0</v>
      </c>
      <c r="KI35" s="34">
        <v>0</v>
      </c>
      <c r="KJ35" s="34">
        <v>0</v>
      </c>
      <c r="KK35" s="34">
        <v>0</v>
      </c>
      <c r="KL35" s="34">
        <v>0</v>
      </c>
      <c r="KM35" s="34">
        <v>0</v>
      </c>
      <c r="KN35" s="34">
        <v>0</v>
      </c>
      <c r="KO35" s="34" t="s">
        <v>210</v>
      </c>
      <c r="KP35" s="34">
        <v>750000</v>
      </c>
      <c r="KQ35" s="34">
        <v>0</v>
      </c>
      <c r="KR35" s="34" t="s">
        <v>210</v>
      </c>
      <c r="KS35" s="34">
        <v>0</v>
      </c>
      <c r="KT35" s="34">
        <v>0</v>
      </c>
      <c r="KU35" s="34">
        <v>0</v>
      </c>
      <c r="KV35" s="34">
        <v>0</v>
      </c>
      <c r="KW35" s="34">
        <v>0</v>
      </c>
      <c r="KX35" s="34">
        <v>0</v>
      </c>
      <c r="KY35" s="34">
        <v>0</v>
      </c>
      <c r="KZ35" s="34">
        <v>0</v>
      </c>
      <c r="LA35" s="34">
        <v>0</v>
      </c>
      <c r="LB35" s="34">
        <v>0</v>
      </c>
      <c r="LC35" s="34">
        <v>0</v>
      </c>
    </row>
    <row r="36" spans="1:315" ht="17.25" customHeight="1">
      <c r="A36" s="103"/>
      <c r="B36" s="24" t="s">
        <v>106</v>
      </c>
      <c r="C36" s="21" t="s">
        <v>60</v>
      </c>
      <c r="D36" s="28">
        <v>0</v>
      </c>
      <c r="E36" s="28">
        <v>0</v>
      </c>
      <c r="F36" s="28">
        <v>0</v>
      </c>
      <c r="G36" s="28">
        <v>0</v>
      </c>
      <c r="H36" s="28" t="s">
        <v>148</v>
      </c>
      <c r="I36" s="28" t="s">
        <v>148</v>
      </c>
      <c r="J36" s="28">
        <v>0</v>
      </c>
      <c r="K36" s="28" t="s">
        <v>207</v>
      </c>
      <c r="L36" s="28">
        <v>0</v>
      </c>
      <c r="M36" s="28" t="s">
        <v>209</v>
      </c>
      <c r="N36" s="28" t="s">
        <v>209</v>
      </c>
      <c r="O36" s="28">
        <v>0</v>
      </c>
      <c r="P36" s="28">
        <v>0</v>
      </c>
      <c r="Q36" s="28">
        <v>0</v>
      </c>
      <c r="R36" s="28">
        <v>0</v>
      </c>
      <c r="S36" s="28" t="s">
        <v>208</v>
      </c>
      <c r="T36" s="28">
        <v>0</v>
      </c>
      <c r="U36" s="28" t="s">
        <v>209</v>
      </c>
      <c r="V36" s="28" t="s">
        <v>209</v>
      </c>
      <c r="W36" s="28" t="s">
        <v>207</v>
      </c>
      <c r="X36" s="28" t="s">
        <v>149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 t="s">
        <v>209</v>
      </c>
      <c r="AH36" s="28">
        <v>0</v>
      </c>
      <c r="AI36" s="28" t="s">
        <v>208</v>
      </c>
      <c r="AJ36" s="28">
        <v>0</v>
      </c>
      <c r="AK36" s="28">
        <v>0</v>
      </c>
      <c r="AL36" s="28">
        <v>0</v>
      </c>
      <c r="AM36" s="28">
        <v>0</v>
      </c>
      <c r="AN36" s="28" t="s">
        <v>207</v>
      </c>
      <c r="AO36" s="28">
        <v>0</v>
      </c>
      <c r="AP36" s="28" t="s">
        <v>210</v>
      </c>
      <c r="AQ36" s="28">
        <v>0</v>
      </c>
      <c r="AR36" s="28" t="s">
        <v>207</v>
      </c>
      <c r="AS36" s="28">
        <v>0</v>
      </c>
      <c r="AT36" s="28">
        <v>0</v>
      </c>
      <c r="AU36" s="28" t="s">
        <v>209</v>
      </c>
      <c r="AV36" s="28">
        <v>0</v>
      </c>
      <c r="AW36" s="28">
        <v>0</v>
      </c>
      <c r="AX36" s="28">
        <v>0</v>
      </c>
      <c r="AY36" s="28" t="s">
        <v>207</v>
      </c>
      <c r="AZ36" s="28" t="s">
        <v>209</v>
      </c>
      <c r="BA36" s="28">
        <v>0</v>
      </c>
      <c r="BB36" s="28" t="s">
        <v>208</v>
      </c>
      <c r="BC36" s="28" t="s">
        <v>210</v>
      </c>
      <c r="BD36" s="28" t="s">
        <v>207</v>
      </c>
      <c r="BE36" s="28" t="s">
        <v>209</v>
      </c>
      <c r="BF36" s="28">
        <v>0</v>
      </c>
      <c r="BG36" s="28" t="s">
        <v>209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 t="s">
        <v>210</v>
      </c>
      <c r="BN36" s="28">
        <v>0</v>
      </c>
      <c r="BO36" s="28">
        <v>0</v>
      </c>
      <c r="BP36" s="28" t="s">
        <v>209</v>
      </c>
      <c r="BQ36" s="28" t="s">
        <v>209</v>
      </c>
      <c r="BR36" s="28" t="s">
        <v>207</v>
      </c>
      <c r="BS36" s="28">
        <v>0</v>
      </c>
      <c r="BT36" s="28" t="s">
        <v>209</v>
      </c>
      <c r="BU36" s="28" t="s">
        <v>209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 t="s">
        <v>209</v>
      </c>
      <c r="CG36" s="28" t="s">
        <v>209</v>
      </c>
      <c r="CH36" s="28">
        <v>0</v>
      </c>
      <c r="CI36" s="28">
        <v>0</v>
      </c>
      <c r="CJ36" s="28" t="s">
        <v>209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 t="s">
        <v>209</v>
      </c>
      <c r="CR36" s="28" t="s">
        <v>209</v>
      </c>
      <c r="CS36" s="28">
        <v>0</v>
      </c>
      <c r="CT36" s="28" t="s">
        <v>209</v>
      </c>
      <c r="CU36" s="28">
        <v>0</v>
      </c>
      <c r="CV36" s="28">
        <v>0</v>
      </c>
      <c r="CW36" s="28">
        <v>0</v>
      </c>
      <c r="CX36" s="28" t="s">
        <v>209</v>
      </c>
      <c r="CY36" s="28">
        <v>0</v>
      </c>
      <c r="CZ36" s="28" t="s">
        <v>209</v>
      </c>
      <c r="DA36" s="28">
        <v>0</v>
      </c>
      <c r="DB36" s="28" t="s">
        <v>209</v>
      </c>
      <c r="DC36" s="28" t="s">
        <v>210</v>
      </c>
      <c r="DD36" s="28">
        <v>0</v>
      </c>
      <c r="DE36" s="28" t="s">
        <v>209</v>
      </c>
      <c r="DF36" s="28">
        <v>0</v>
      </c>
      <c r="DG36" s="28">
        <v>51327568</v>
      </c>
      <c r="DH36" s="28">
        <v>0</v>
      </c>
      <c r="DI36" s="28">
        <v>0</v>
      </c>
      <c r="DJ36" s="28">
        <v>0</v>
      </c>
      <c r="DK36" s="28">
        <v>0</v>
      </c>
      <c r="DL36" s="28" t="s">
        <v>209</v>
      </c>
      <c r="DM36" s="28">
        <v>0</v>
      </c>
      <c r="DN36" s="28">
        <v>0</v>
      </c>
      <c r="DO36" s="28">
        <v>0</v>
      </c>
      <c r="DP36" s="28">
        <v>0</v>
      </c>
      <c r="DQ36" s="28">
        <v>0</v>
      </c>
      <c r="DR36" s="28">
        <v>0</v>
      </c>
      <c r="DS36" s="28">
        <v>0</v>
      </c>
      <c r="DT36" s="28">
        <v>0</v>
      </c>
      <c r="DU36" s="28">
        <v>0</v>
      </c>
      <c r="DV36" s="28">
        <v>0</v>
      </c>
      <c r="DW36" s="28" t="s">
        <v>210</v>
      </c>
      <c r="DX36" s="28">
        <v>0</v>
      </c>
      <c r="DY36" s="28">
        <v>0</v>
      </c>
      <c r="DZ36" s="28">
        <v>0</v>
      </c>
      <c r="EA36" s="28">
        <v>0</v>
      </c>
      <c r="EB36" s="28">
        <v>0</v>
      </c>
      <c r="EC36" s="28">
        <v>0</v>
      </c>
      <c r="ED36" s="28">
        <v>0</v>
      </c>
      <c r="EE36" s="28">
        <v>0</v>
      </c>
      <c r="EF36" s="28">
        <v>0</v>
      </c>
      <c r="EG36" s="28">
        <v>0</v>
      </c>
      <c r="EH36" s="28" t="s">
        <v>210</v>
      </c>
      <c r="EI36" s="28">
        <v>0</v>
      </c>
      <c r="EJ36" s="28">
        <v>0</v>
      </c>
      <c r="EK36" s="28">
        <v>0</v>
      </c>
      <c r="EL36" s="28">
        <v>0</v>
      </c>
      <c r="EM36" s="28">
        <v>0</v>
      </c>
      <c r="EN36" s="28">
        <v>0</v>
      </c>
      <c r="EO36" s="28">
        <v>0</v>
      </c>
      <c r="EP36" s="28">
        <v>0</v>
      </c>
      <c r="EQ36" s="28">
        <v>0</v>
      </c>
      <c r="ER36" s="28">
        <v>0</v>
      </c>
      <c r="ES36" s="28">
        <v>0</v>
      </c>
      <c r="ET36" s="28">
        <v>0</v>
      </c>
      <c r="EU36" s="28" t="s">
        <v>210</v>
      </c>
      <c r="EV36" s="28">
        <v>0</v>
      </c>
      <c r="EW36" s="28">
        <v>0</v>
      </c>
      <c r="EX36" s="28">
        <v>0</v>
      </c>
      <c r="EY36" s="28">
        <v>0</v>
      </c>
      <c r="EZ36" s="28">
        <v>0</v>
      </c>
      <c r="FA36" s="28">
        <v>470374181</v>
      </c>
      <c r="FB36" s="28" t="s">
        <v>210</v>
      </c>
      <c r="FC36" s="28">
        <v>0</v>
      </c>
      <c r="FD36" s="28">
        <v>0</v>
      </c>
      <c r="FE36" s="28">
        <v>0</v>
      </c>
      <c r="FF36" s="28">
        <v>0</v>
      </c>
      <c r="FG36" s="28">
        <v>0</v>
      </c>
      <c r="FH36" s="28" t="s">
        <v>209</v>
      </c>
      <c r="FI36" s="28">
        <v>0</v>
      </c>
      <c r="FJ36" s="28" t="s">
        <v>209</v>
      </c>
      <c r="FK36" s="28">
        <v>0</v>
      </c>
      <c r="FL36" s="28">
        <v>0</v>
      </c>
      <c r="FM36" s="28" t="s">
        <v>210</v>
      </c>
      <c r="FN36" s="28" t="s">
        <v>208</v>
      </c>
      <c r="FO36" s="28">
        <v>0</v>
      </c>
      <c r="FP36" s="28" t="s">
        <v>207</v>
      </c>
      <c r="FQ36" s="28" t="s">
        <v>209</v>
      </c>
      <c r="FR36" s="28" t="s">
        <v>210</v>
      </c>
      <c r="FS36" s="28">
        <v>0</v>
      </c>
      <c r="FT36" s="28">
        <v>0</v>
      </c>
      <c r="FU36" s="28">
        <v>4336576456</v>
      </c>
      <c r="FV36" s="28">
        <v>0</v>
      </c>
      <c r="FW36" s="28" t="s">
        <v>209</v>
      </c>
      <c r="FX36" s="28" t="s">
        <v>210</v>
      </c>
      <c r="FY36" s="28" t="s">
        <v>210</v>
      </c>
      <c r="FZ36" s="28" t="s">
        <v>209</v>
      </c>
      <c r="GA36" s="28" t="s">
        <v>207</v>
      </c>
      <c r="GB36" s="28" t="s">
        <v>210</v>
      </c>
      <c r="GC36" s="28" t="s">
        <v>210</v>
      </c>
      <c r="GD36" s="28">
        <v>0</v>
      </c>
      <c r="GE36" s="28" t="s">
        <v>209</v>
      </c>
      <c r="GF36" s="28" t="s">
        <v>207</v>
      </c>
      <c r="GG36" s="28">
        <v>0</v>
      </c>
      <c r="GH36" s="28">
        <v>0</v>
      </c>
      <c r="GI36" s="28" t="s">
        <v>207</v>
      </c>
      <c r="GJ36" s="28">
        <v>0</v>
      </c>
      <c r="GK36" s="28" t="s">
        <v>209</v>
      </c>
      <c r="GL36" s="28">
        <v>0</v>
      </c>
      <c r="GM36" s="28" t="s">
        <v>209</v>
      </c>
      <c r="GN36" s="28">
        <v>0</v>
      </c>
      <c r="GO36" s="28" t="s">
        <v>210</v>
      </c>
      <c r="GP36" s="28" t="s">
        <v>209</v>
      </c>
      <c r="GQ36" s="28">
        <v>0</v>
      </c>
      <c r="GR36" s="28">
        <v>0</v>
      </c>
      <c r="GS36" s="28" t="s">
        <v>210</v>
      </c>
      <c r="GT36" s="28">
        <v>0</v>
      </c>
      <c r="GU36" s="28" t="s">
        <v>208</v>
      </c>
      <c r="GV36" s="28">
        <v>0</v>
      </c>
      <c r="GW36" s="28">
        <v>0</v>
      </c>
      <c r="GX36" s="28">
        <v>2403606946</v>
      </c>
      <c r="GY36" s="28">
        <v>0</v>
      </c>
      <c r="GZ36" s="28" t="s">
        <v>210</v>
      </c>
      <c r="HA36" s="28">
        <v>0</v>
      </c>
      <c r="HB36" s="28" t="s">
        <v>209</v>
      </c>
      <c r="HC36" s="28">
        <v>0</v>
      </c>
      <c r="HD36" s="28" t="s">
        <v>208</v>
      </c>
      <c r="HE36" s="28">
        <v>0</v>
      </c>
      <c r="HF36" s="28" t="s">
        <v>209</v>
      </c>
      <c r="HG36" s="28">
        <v>0</v>
      </c>
      <c r="HH36" s="28">
        <v>0</v>
      </c>
      <c r="HI36" s="28" t="s">
        <v>209</v>
      </c>
      <c r="HJ36" s="28" t="s">
        <v>210</v>
      </c>
      <c r="HK36" s="28" t="s">
        <v>209</v>
      </c>
      <c r="HL36" s="28">
        <v>0</v>
      </c>
      <c r="HM36" s="28">
        <v>0</v>
      </c>
      <c r="HN36" s="28">
        <v>0</v>
      </c>
      <c r="HO36" s="28">
        <v>0</v>
      </c>
      <c r="HP36" s="28">
        <v>0</v>
      </c>
      <c r="HQ36" s="28">
        <v>0</v>
      </c>
      <c r="HR36" s="28">
        <v>0</v>
      </c>
      <c r="HS36" s="28">
        <v>0</v>
      </c>
      <c r="HT36" s="28">
        <v>0</v>
      </c>
      <c r="HU36" s="28">
        <v>0</v>
      </c>
      <c r="HV36" s="28" t="s">
        <v>208</v>
      </c>
      <c r="HW36" s="28">
        <v>0</v>
      </c>
      <c r="HX36" s="28" t="s">
        <v>209</v>
      </c>
      <c r="HY36" s="28">
        <v>0</v>
      </c>
      <c r="HZ36" s="28" t="s">
        <v>209</v>
      </c>
      <c r="IA36" s="28">
        <v>0</v>
      </c>
      <c r="IB36" s="28">
        <v>0</v>
      </c>
      <c r="IC36" s="28">
        <v>0</v>
      </c>
      <c r="ID36" s="28">
        <v>0</v>
      </c>
      <c r="IE36" s="28">
        <v>0</v>
      </c>
      <c r="IF36" s="28" t="s">
        <v>209</v>
      </c>
      <c r="IG36" s="28">
        <v>0</v>
      </c>
      <c r="IH36" s="28">
        <v>0</v>
      </c>
      <c r="II36" s="28">
        <v>0</v>
      </c>
      <c r="IJ36" s="28">
        <v>0</v>
      </c>
      <c r="IK36" s="28">
        <v>0</v>
      </c>
      <c r="IL36" s="28">
        <v>0</v>
      </c>
      <c r="IM36" s="28">
        <v>0</v>
      </c>
      <c r="IN36" s="28">
        <v>0</v>
      </c>
      <c r="IO36" s="28">
        <v>0</v>
      </c>
      <c r="IP36" s="28" t="s">
        <v>210</v>
      </c>
      <c r="IQ36" s="28">
        <v>0</v>
      </c>
      <c r="IR36" s="28">
        <v>0</v>
      </c>
      <c r="IS36" s="28">
        <v>0</v>
      </c>
      <c r="IT36" s="28">
        <v>0</v>
      </c>
      <c r="IU36" s="28">
        <v>0</v>
      </c>
      <c r="IV36" s="28">
        <v>0</v>
      </c>
      <c r="IW36" s="28">
        <v>0</v>
      </c>
      <c r="IX36" s="28" t="s">
        <v>210</v>
      </c>
      <c r="IY36" s="28">
        <v>0</v>
      </c>
      <c r="IZ36" s="28">
        <v>0</v>
      </c>
      <c r="JA36" s="28">
        <v>0</v>
      </c>
      <c r="JB36" s="28">
        <v>0</v>
      </c>
      <c r="JC36" s="28">
        <v>0</v>
      </c>
      <c r="JD36" s="28">
        <v>0</v>
      </c>
      <c r="JE36" s="28">
        <v>0</v>
      </c>
      <c r="JF36" s="28">
        <v>0</v>
      </c>
      <c r="JG36" s="28" t="s">
        <v>210</v>
      </c>
      <c r="JH36" s="28">
        <v>0</v>
      </c>
      <c r="JI36" s="28">
        <v>0</v>
      </c>
      <c r="JJ36" s="34">
        <v>0</v>
      </c>
      <c r="JK36" s="34">
        <v>0</v>
      </c>
      <c r="JL36" s="34">
        <v>0</v>
      </c>
      <c r="JM36" s="34">
        <v>0</v>
      </c>
      <c r="JN36" s="34">
        <v>0</v>
      </c>
      <c r="JO36" s="34">
        <v>0</v>
      </c>
      <c r="JP36" s="34">
        <v>0</v>
      </c>
      <c r="JQ36" s="34">
        <v>0</v>
      </c>
      <c r="JR36" s="34" t="s">
        <v>207</v>
      </c>
      <c r="JS36" s="34">
        <v>0</v>
      </c>
      <c r="JT36" s="34">
        <v>0</v>
      </c>
      <c r="JU36" s="34">
        <v>0</v>
      </c>
      <c r="JV36" s="34">
        <v>0</v>
      </c>
      <c r="JW36" s="34">
        <v>0</v>
      </c>
      <c r="JX36" s="34">
        <v>0</v>
      </c>
      <c r="JY36" s="34">
        <v>0</v>
      </c>
      <c r="JZ36" s="34">
        <v>0</v>
      </c>
      <c r="KA36" s="34">
        <v>0</v>
      </c>
      <c r="KB36" s="34">
        <v>0</v>
      </c>
      <c r="KC36" s="34">
        <v>0</v>
      </c>
      <c r="KD36" s="34">
        <v>0</v>
      </c>
      <c r="KE36" s="34">
        <v>0</v>
      </c>
      <c r="KF36" s="34">
        <v>0</v>
      </c>
      <c r="KG36" s="34" t="s">
        <v>210</v>
      </c>
      <c r="KH36" s="34">
        <v>0</v>
      </c>
      <c r="KI36" s="34">
        <v>0</v>
      </c>
      <c r="KJ36" s="34">
        <v>0</v>
      </c>
      <c r="KK36" s="34">
        <v>0</v>
      </c>
      <c r="KL36" s="34">
        <v>0</v>
      </c>
      <c r="KM36" s="34">
        <v>0</v>
      </c>
      <c r="KN36" s="34">
        <v>0</v>
      </c>
      <c r="KO36" s="34" t="s">
        <v>210</v>
      </c>
      <c r="KP36" s="34">
        <v>0</v>
      </c>
      <c r="KQ36" s="34">
        <v>0</v>
      </c>
      <c r="KR36" s="34" t="s">
        <v>210</v>
      </c>
      <c r="KS36" s="34">
        <v>0</v>
      </c>
      <c r="KT36" s="34">
        <v>0</v>
      </c>
      <c r="KU36" s="34">
        <v>0</v>
      </c>
      <c r="KV36" s="34">
        <v>0</v>
      </c>
      <c r="KW36" s="34">
        <v>0</v>
      </c>
      <c r="KX36" s="34">
        <v>0</v>
      </c>
      <c r="KY36" s="34">
        <v>0</v>
      </c>
      <c r="KZ36" s="34">
        <v>0</v>
      </c>
      <c r="LA36" s="34">
        <v>0</v>
      </c>
      <c r="LB36" s="34">
        <v>0</v>
      </c>
      <c r="LC36" s="34">
        <v>0</v>
      </c>
    </row>
    <row r="37" spans="1:315" ht="17.25" customHeight="1">
      <c r="A37" s="103"/>
      <c r="B37" s="24" t="s">
        <v>144</v>
      </c>
      <c r="C37" s="21" t="s">
        <v>61</v>
      </c>
      <c r="D37" s="28">
        <v>0</v>
      </c>
      <c r="E37" s="28">
        <v>0</v>
      </c>
      <c r="F37" s="28">
        <v>0</v>
      </c>
      <c r="G37" s="28">
        <v>0</v>
      </c>
      <c r="H37" s="28" t="s">
        <v>148</v>
      </c>
      <c r="I37" s="28" t="s">
        <v>148</v>
      </c>
      <c r="J37" s="28">
        <v>0</v>
      </c>
      <c r="K37" s="28" t="s">
        <v>207</v>
      </c>
      <c r="L37" s="28">
        <v>0</v>
      </c>
      <c r="M37" s="28" t="s">
        <v>209</v>
      </c>
      <c r="N37" s="28" t="s">
        <v>209</v>
      </c>
      <c r="O37" s="28">
        <v>0</v>
      </c>
      <c r="P37" s="28">
        <v>0</v>
      </c>
      <c r="Q37" s="28">
        <v>0</v>
      </c>
      <c r="R37" s="28">
        <v>0</v>
      </c>
      <c r="S37" s="28" t="s">
        <v>208</v>
      </c>
      <c r="T37" s="28">
        <v>0</v>
      </c>
      <c r="U37" s="28" t="s">
        <v>209</v>
      </c>
      <c r="V37" s="28" t="s">
        <v>209</v>
      </c>
      <c r="W37" s="28" t="s">
        <v>207</v>
      </c>
      <c r="X37" s="28" t="s">
        <v>149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 t="s">
        <v>209</v>
      </c>
      <c r="AH37" s="28">
        <v>0</v>
      </c>
      <c r="AI37" s="28" t="s">
        <v>208</v>
      </c>
      <c r="AJ37" s="28">
        <v>0</v>
      </c>
      <c r="AK37" s="28">
        <v>0</v>
      </c>
      <c r="AL37" s="28">
        <v>0</v>
      </c>
      <c r="AM37" s="28">
        <v>0</v>
      </c>
      <c r="AN37" s="28" t="s">
        <v>207</v>
      </c>
      <c r="AO37" s="28">
        <v>0</v>
      </c>
      <c r="AP37" s="28" t="s">
        <v>210</v>
      </c>
      <c r="AQ37" s="28">
        <v>0</v>
      </c>
      <c r="AR37" s="28" t="s">
        <v>207</v>
      </c>
      <c r="AS37" s="28">
        <v>0</v>
      </c>
      <c r="AT37" s="28">
        <v>0</v>
      </c>
      <c r="AU37" s="28" t="s">
        <v>209</v>
      </c>
      <c r="AV37" s="28">
        <v>0</v>
      </c>
      <c r="AW37" s="28">
        <v>0</v>
      </c>
      <c r="AX37" s="28">
        <v>0</v>
      </c>
      <c r="AY37" s="28" t="s">
        <v>207</v>
      </c>
      <c r="AZ37" s="28" t="s">
        <v>209</v>
      </c>
      <c r="BA37" s="28">
        <v>0</v>
      </c>
      <c r="BB37" s="28" t="s">
        <v>208</v>
      </c>
      <c r="BC37" s="28" t="s">
        <v>210</v>
      </c>
      <c r="BD37" s="28" t="s">
        <v>207</v>
      </c>
      <c r="BE37" s="28" t="s">
        <v>209</v>
      </c>
      <c r="BF37" s="28">
        <v>0</v>
      </c>
      <c r="BG37" s="28" t="s">
        <v>209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 t="s">
        <v>210</v>
      </c>
      <c r="BN37" s="28">
        <v>0</v>
      </c>
      <c r="BO37" s="28">
        <v>0</v>
      </c>
      <c r="BP37" s="28" t="s">
        <v>209</v>
      </c>
      <c r="BQ37" s="28" t="s">
        <v>209</v>
      </c>
      <c r="BR37" s="28" t="s">
        <v>207</v>
      </c>
      <c r="BS37" s="28">
        <v>0</v>
      </c>
      <c r="BT37" s="28" t="s">
        <v>209</v>
      </c>
      <c r="BU37" s="28" t="s">
        <v>209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 t="s">
        <v>209</v>
      </c>
      <c r="CG37" s="28" t="s">
        <v>209</v>
      </c>
      <c r="CH37" s="28">
        <v>0</v>
      </c>
      <c r="CI37" s="28">
        <v>0</v>
      </c>
      <c r="CJ37" s="28" t="s">
        <v>209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 t="s">
        <v>209</v>
      </c>
      <c r="CR37" s="28" t="s">
        <v>209</v>
      </c>
      <c r="CS37" s="28">
        <v>0</v>
      </c>
      <c r="CT37" s="28" t="s">
        <v>209</v>
      </c>
      <c r="CU37" s="28">
        <v>0</v>
      </c>
      <c r="CV37" s="28">
        <v>0</v>
      </c>
      <c r="CW37" s="28">
        <v>0</v>
      </c>
      <c r="CX37" s="28" t="s">
        <v>209</v>
      </c>
      <c r="CY37" s="28">
        <v>7221129</v>
      </c>
      <c r="CZ37" s="28" t="s">
        <v>209</v>
      </c>
      <c r="DA37" s="28">
        <v>0</v>
      </c>
      <c r="DB37" s="28" t="s">
        <v>209</v>
      </c>
      <c r="DC37" s="28" t="s">
        <v>210</v>
      </c>
      <c r="DD37" s="28">
        <v>0</v>
      </c>
      <c r="DE37" s="28" t="s">
        <v>209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 t="s">
        <v>209</v>
      </c>
      <c r="DM37" s="28">
        <v>0</v>
      </c>
      <c r="DN37" s="28">
        <v>0</v>
      </c>
      <c r="DO37" s="28">
        <v>0</v>
      </c>
      <c r="DP37" s="28">
        <v>0</v>
      </c>
      <c r="DQ37" s="28">
        <v>0</v>
      </c>
      <c r="DR37" s="28">
        <v>0</v>
      </c>
      <c r="DS37" s="28">
        <v>0</v>
      </c>
      <c r="DT37" s="28">
        <v>0</v>
      </c>
      <c r="DU37" s="28">
        <v>0</v>
      </c>
      <c r="DV37" s="28">
        <v>0</v>
      </c>
      <c r="DW37" s="28" t="s">
        <v>210</v>
      </c>
      <c r="DX37" s="28">
        <v>0</v>
      </c>
      <c r="DY37" s="28">
        <v>0</v>
      </c>
      <c r="DZ37" s="28">
        <v>0</v>
      </c>
      <c r="EA37" s="28">
        <v>0</v>
      </c>
      <c r="EB37" s="28">
        <v>0</v>
      </c>
      <c r="EC37" s="28">
        <v>0</v>
      </c>
      <c r="ED37" s="28">
        <v>0</v>
      </c>
      <c r="EE37" s="28">
        <v>0</v>
      </c>
      <c r="EF37" s="28">
        <v>0</v>
      </c>
      <c r="EG37" s="28">
        <v>0</v>
      </c>
      <c r="EH37" s="28" t="s">
        <v>210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 t="s">
        <v>210</v>
      </c>
      <c r="EV37" s="28">
        <v>0</v>
      </c>
      <c r="EW37" s="28">
        <v>0</v>
      </c>
      <c r="EX37" s="28">
        <v>0</v>
      </c>
      <c r="EY37" s="28">
        <v>0</v>
      </c>
      <c r="EZ37" s="28">
        <v>0</v>
      </c>
      <c r="FA37" s="28">
        <v>0</v>
      </c>
      <c r="FB37" s="28" t="s">
        <v>210</v>
      </c>
      <c r="FC37" s="28">
        <v>0</v>
      </c>
      <c r="FD37" s="28">
        <v>0</v>
      </c>
      <c r="FE37" s="28">
        <v>0</v>
      </c>
      <c r="FF37" s="28">
        <v>0</v>
      </c>
      <c r="FG37" s="28">
        <v>0</v>
      </c>
      <c r="FH37" s="28" t="s">
        <v>209</v>
      </c>
      <c r="FI37" s="28">
        <v>0</v>
      </c>
      <c r="FJ37" s="28" t="s">
        <v>209</v>
      </c>
      <c r="FK37" s="28">
        <v>0</v>
      </c>
      <c r="FL37" s="28">
        <v>0</v>
      </c>
      <c r="FM37" s="28" t="s">
        <v>210</v>
      </c>
      <c r="FN37" s="28" t="s">
        <v>208</v>
      </c>
      <c r="FO37" s="28">
        <v>0</v>
      </c>
      <c r="FP37" s="28" t="s">
        <v>207</v>
      </c>
      <c r="FQ37" s="28" t="s">
        <v>209</v>
      </c>
      <c r="FR37" s="28" t="s">
        <v>210</v>
      </c>
      <c r="FS37" s="28">
        <v>0</v>
      </c>
      <c r="FT37" s="28">
        <v>0</v>
      </c>
      <c r="FU37" s="28">
        <v>0</v>
      </c>
      <c r="FV37" s="28">
        <v>0</v>
      </c>
      <c r="FW37" s="28" t="s">
        <v>209</v>
      </c>
      <c r="FX37" s="28" t="s">
        <v>210</v>
      </c>
      <c r="FY37" s="28" t="s">
        <v>210</v>
      </c>
      <c r="FZ37" s="28" t="s">
        <v>209</v>
      </c>
      <c r="GA37" s="28" t="s">
        <v>207</v>
      </c>
      <c r="GB37" s="28" t="s">
        <v>210</v>
      </c>
      <c r="GC37" s="28" t="s">
        <v>210</v>
      </c>
      <c r="GD37" s="28">
        <v>0</v>
      </c>
      <c r="GE37" s="28" t="s">
        <v>209</v>
      </c>
      <c r="GF37" s="28" t="s">
        <v>207</v>
      </c>
      <c r="GG37" s="28">
        <v>0</v>
      </c>
      <c r="GH37" s="28">
        <v>0</v>
      </c>
      <c r="GI37" s="28" t="s">
        <v>207</v>
      </c>
      <c r="GJ37" s="28">
        <v>0</v>
      </c>
      <c r="GK37" s="28" t="s">
        <v>209</v>
      </c>
      <c r="GL37" s="28">
        <v>0</v>
      </c>
      <c r="GM37" s="28" t="s">
        <v>209</v>
      </c>
      <c r="GN37" s="28">
        <v>0</v>
      </c>
      <c r="GO37" s="28" t="s">
        <v>210</v>
      </c>
      <c r="GP37" s="28" t="s">
        <v>209</v>
      </c>
      <c r="GQ37" s="28">
        <v>0</v>
      </c>
      <c r="GR37" s="28">
        <v>0</v>
      </c>
      <c r="GS37" s="28" t="s">
        <v>210</v>
      </c>
      <c r="GT37" s="28">
        <v>0</v>
      </c>
      <c r="GU37" s="28" t="s">
        <v>208</v>
      </c>
      <c r="GV37" s="28">
        <v>0</v>
      </c>
      <c r="GW37" s="28">
        <v>0</v>
      </c>
      <c r="GX37" s="28">
        <v>0</v>
      </c>
      <c r="GY37" s="28">
        <v>0</v>
      </c>
      <c r="GZ37" s="28" t="s">
        <v>210</v>
      </c>
      <c r="HA37" s="28">
        <v>0</v>
      </c>
      <c r="HB37" s="28" t="s">
        <v>209</v>
      </c>
      <c r="HC37" s="28">
        <v>0</v>
      </c>
      <c r="HD37" s="28" t="s">
        <v>208</v>
      </c>
      <c r="HE37" s="28">
        <v>0</v>
      </c>
      <c r="HF37" s="28" t="s">
        <v>209</v>
      </c>
      <c r="HG37" s="28">
        <v>0</v>
      </c>
      <c r="HH37" s="28">
        <v>0</v>
      </c>
      <c r="HI37" s="28" t="s">
        <v>209</v>
      </c>
      <c r="HJ37" s="28" t="s">
        <v>210</v>
      </c>
      <c r="HK37" s="28" t="s">
        <v>209</v>
      </c>
      <c r="HL37" s="28">
        <v>0</v>
      </c>
      <c r="HM37" s="28">
        <v>0</v>
      </c>
      <c r="HN37" s="28">
        <v>0</v>
      </c>
      <c r="HO37" s="28">
        <v>0</v>
      </c>
      <c r="HP37" s="28">
        <v>0</v>
      </c>
      <c r="HQ37" s="28">
        <v>0</v>
      </c>
      <c r="HR37" s="28">
        <v>0</v>
      </c>
      <c r="HS37" s="28">
        <v>0</v>
      </c>
      <c r="HT37" s="28">
        <v>0</v>
      </c>
      <c r="HU37" s="28">
        <v>0</v>
      </c>
      <c r="HV37" s="28" t="s">
        <v>208</v>
      </c>
      <c r="HW37" s="28">
        <v>0</v>
      </c>
      <c r="HX37" s="28" t="s">
        <v>209</v>
      </c>
      <c r="HY37" s="28">
        <v>0</v>
      </c>
      <c r="HZ37" s="28" t="s">
        <v>209</v>
      </c>
      <c r="IA37" s="28">
        <v>0</v>
      </c>
      <c r="IB37" s="28">
        <v>0</v>
      </c>
      <c r="IC37" s="28">
        <v>0</v>
      </c>
      <c r="ID37" s="28">
        <v>0</v>
      </c>
      <c r="IE37" s="28">
        <v>0</v>
      </c>
      <c r="IF37" s="28" t="s">
        <v>209</v>
      </c>
      <c r="IG37" s="28">
        <v>0</v>
      </c>
      <c r="IH37" s="28">
        <v>0</v>
      </c>
      <c r="II37" s="28">
        <v>0</v>
      </c>
      <c r="IJ37" s="28">
        <v>0</v>
      </c>
      <c r="IK37" s="28">
        <v>0</v>
      </c>
      <c r="IL37" s="28">
        <v>0</v>
      </c>
      <c r="IM37" s="28">
        <v>0</v>
      </c>
      <c r="IN37" s="28">
        <v>0</v>
      </c>
      <c r="IO37" s="28">
        <v>0</v>
      </c>
      <c r="IP37" s="28" t="s">
        <v>210</v>
      </c>
      <c r="IQ37" s="28">
        <v>0</v>
      </c>
      <c r="IR37" s="28">
        <v>0</v>
      </c>
      <c r="IS37" s="28">
        <v>0</v>
      </c>
      <c r="IT37" s="28">
        <v>0</v>
      </c>
      <c r="IU37" s="28">
        <v>0</v>
      </c>
      <c r="IV37" s="28">
        <v>0</v>
      </c>
      <c r="IW37" s="28">
        <v>0</v>
      </c>
      <c r="IX37" s="28" t="s">
        <v>210</v>
      </c>
      <c r="IY37" s="28">
        <v>0</v>
      </c>
      <c r="IZ37" s="28">
        <v>0</v>
      </c>
      <c r="JA37" s="28">
        <v>0</v>
      </c>
      <c r="JB37" s="28">
        <v>0</v>
      </c>
      <c r="JC37" s="28">
        <v>0</v>
      </c>
      <c r="JD37" s="28">
        <v>0</v>
      </c>
      <c r="JE37" s="28">
        <v>0</v>
      </c>
      <c r="JF37" s="28">
        <v>0</v>
      </c>
      <c r="JG37" s="28" t="s">
        <v>210</v>
      </c>
      <c r="JH37" s="28">
        <v>0</v>
      </c>
      <c r="JI37" s="28">
        <v>0</v>
      </c>
      <c r="JJ37" s="34">
        <v>0</v>
      </c>
      <c r="JK37" s="34">
        <v>0</v>
      </c>
      <c r="JL37" s="34">
        <v>0</v>
      </c>
      <c r="JM37" s="34">
        <v>0</v>
      </c>
      <c r="JN37" s="34">
        <v>0</v>
      </c>
      <c r="JO37" s="34">
        <v>0</v>
      </c>
      <c r="JP37" s="34">
        <v>0</v>
      </c>
      <c r="JQ37" s="34">
        <v>0</v>
      </c>
      <c r="JR37" s="34" t="s">
        <v>207</v>
      </c>
      <c r="JS37" s="34">
        <v>0</v>
      </c>
      <c r="JT37" s="34">
        <v>0</v>
      </c>
      <c r="JU37" s="34">
        <v>0</v>
      </c>
      <c r="JV37" s="34">
        <v>0</v>
      </c>
      <c r="JW37" s="34">
        <v>0</v>
      </c>
      <c r="JX37" s="34">
        <v>0</v>
      </c>
      <c r="JY37" s="34">
        <v>0</v>
      </c>
      <c r="JZ37" s="34">
        <v>0</v>
      </c>
      <c r="KA37" s="34">
        <v>0</v>
      </c>
      <c r="KB37" s="34">
        <v>0</v>
      </c>
      <c r="KC37" s="34">
        <v>0</v>
      </c>
      <c r="KD37" s="34">
        <v>0</v>
      </c>
      <c r="KE37" s="34">
        <v>0</v>
      </c>
      <c r="KF37" s="34">
        <v>0</v>
      </c>
      <c r="KG37" s="34" t="s">
        <v>210</v>
      </c>
      <c r="KH37" s="34">
        <v>0</v>
      </c>
      <c r="KI37" s="34">
        <v>0</v>
      </c>
      <c r="KJ37" s="34">
        <v>0</v>
      </c>
      <c r="KK37" s="34">
        <v>0</v>
      </c>
      <c r="KL37" s="34">
        <v>0</v>
      </c>
      <c r="KM37" s="34">
        <v>0</v>
      </c>
      <c r="KN37" s="34">
        <v>0</v>
      </c>
      <c r="KO37" s="34" t="s">
        <v>210</v>
      </c>
      <c r="KP37" s="34">
        <v>0</v>
      </c>
      <c r="KQ37" s="34">
        <v>0</v>
      </c>
      <c r="KR37" s="34" t="s">
        <v>210</v>
      </c>
      <c r="KS37" s="34">
        <v>0</v>
      </c>
      <c r="KT37" s="34">
        <v>0</v>
      </c>
      <c r="KU37" s="34">
        <v>0</v>
      </c>
      <c r="KV37" s="34">
        <v>0</v>
      </c>
      <c r="KW37" s="34">
        <v>0</v>
      </c>
      <c r="KX37" s="34">
        <v>0</v>
      </c>
      <c r="KY37" s="34">
        <v>0</v>
      </c>
      <c r="KZ37" s="34">
        <v>0</v>
      </c>
      <c r="LA37" s="34">
        <v>0</v>
      </c>
      <c r="LB37" s="34">
        <v>0</v>
      </c>
      <c r="LC37" s="34">
        <v>0</v>
      </c>
    </row>
    <row r="38" spans="1:315" ht="17.25" customHeight="1">
      <c r="A38" s="105"/>
      <c r="B38" s="32" t="s">
        <v>107</v>
      </c>
      <c r="C38" s="19" t="s">
        <v>63</v>
      </c>
      <c r="D38" s="28">
        <v>5000000</v>
      </c>
      <c r="E38" s="28">
        <v>5000000</v>
      </c>
      <c r="F38" s="28">
        <v>5000000</v>
      </c>
      <c r="G38" s="28">
        <v>5000000</v>
      </c>
      <c r="H38" s="28" t="s">
        <v>148</v>
      </c>
      <c r="I38" s="28" t="s">
        <v>148</v>
      </c>
      <c r="J38" s="28">
        <v>5000000</v>
      </c>
      <c r="K38" s="28" t="s">
        <v>207</v>
      </c>
      <c r="L38" s="28">
        <v>5000000</v>
      </c>
      <c r="M38" s="28" t="s">
        <v>209</v>
      </c>
      <c r="N38" s="28" t="s">
        <v>209</v>
      </c>
      <c r="O38" s="28">
        <v>5000000</v>
      </c>
      <c r="P38" s="28">
        <v>5000000</v>
      </c>
      <c r="Q38" s="28">
        <v>5000000</v>
      </c>
      <c r="R38" s="28">
        <v>5000000</v>
      </c>
      <c r="S38" s="28" t="s">
        <v>208</v>
      </c>
      <c r="T38" s="28">
        <v>5000000</v>
      </c>
      <c r="U38" s="28" t="s">
        <v>209</v>
      </c>
      <c r="V38" s="28" t="s">
        <v>209</v>
      </c>
      <c r="W38" s="28" t="s">
        <v>207</v>
      </c>
      <c r="X38" s="28">
        <v>5000000</v>
      </c>
      <c r="Y38" s="28">
        <v>5000000</v>
      </c>
      <c r="Z38" s="28">
        <v>5000000</v>
      </c>
      <c r="AA38" s="28">
        <v>5000000</v>
      </c>
      <c r="AB38" s="28">
        <v>5000000</v>
      </c>
      <c r="AC38" s="28">
        <v>5000000</v>
      </c>
      <c r="AD38" s="28">
        <v>5000000</v>
      </c>
      <c r="AE38" s="28">
        <v>5000000</v>
      </c>
      <c r="AF38" s="28">
        <v>5000000</v>
      </c>
      <c r="AG38" s="28" t="s">
        <v>209</v>
      </c>
      <c r="AH38" s="28">
        <v>5000000</v>
      </c>
      <c r="AI38" s="28" t="s">
        <v>230</v>
      </c>
      <c r="AJ38" s="28">
        <v>5000000</v>
      </c>
      <c r="AK38" s="28">
        <v>5000000</v>
      </c>
      <c r="AL38" s="28">
        <v>5000000</v>
      </c>
      <c r="AM38" s="28">
        <v>5000000</v>
      </c>
      <c r="AN38" s="28" t="s">
        <v>207</v>
      </c>
      <c r="AO38" s="28">
        <v>5000000</v>
      </c>
      <c r="AP38" s="28">
        <v>5000000</v>
      </c>
      <c r="AQ38" s="28">
        <v>5000000</v>
      </c>
      <c r="AR38" s="28" t="s">
        <v>207</v>
      </c>
      <c r="AS38" s="28">
        <v>5000000</v>
      </c>
      <c r="AT38" s="28">
        <v>5000000</v>
      </c>
      <c r="AU38" s="28" t="s">
        <v>209</v>
      </c>
      <c r="AV38" s="28">
        <v>5000000</v>
      </c>
      <c r="AW38" s="28">
        <v>5000000</v>
      </c>
      <c r="AX38" s="28">
        <v>5000000</v>
      </c>
      <c r="AY38" s="28" t="s">
        <v>207</v>
      </c>
      <c r="AZ38" s="28" t="s">
        <v>209</v>
      </c>
      <c r="BA38" s="28">
        <v>5000000</v>
      </c>
      <c r="BB38" s="28" t="s">
        <v>208</v>
      </c>
      <c r="BC38" s="28">
        <v>5000000</v>
      </c>
      <c r="BD38" s="28" t="s">
        <v>207</v>
      </c>
      <c r="BE38" s="28" t="s">
        <v>209</v>
      </c>
      <c r="BF38" s="28">
        <v>5000000</v>
      </c>
      <c r="BG38" s="28" t="s">
        <v>209</v>
      </c>
      <c r="BH38" s="28">
        <v>5000000</v>
      </c>
      <c r="BI38" s="28">
        <v>5000000</v>
      </c>
      <c r="BJ38" s="28">
        <v>5000000</v>
      </c>
      <c r="BK38" s="28">
        <v>5000000</v>
      </c>
      <c r="BL38" s="28">
        <v>5000000</v>
      </c>
      <c r="BM38" s="28">
        <v>5000000</v>
      </c>
      <c r="BN38" s="28">
        <v>5000000</v>
      </c>
      <c r="BO38" s="28">
        <v>5000000</v>
      </c>
      <c r="BP38" s="28" t="s">
        <v>209</v>
      </c>
      <c r="BQ38" s="28" t="s">
        <v>209</v>
      </c>
      <c r="BR38" s="28" t="s">
        <v>207</v>
      </c>
      <c r="BS38" s="28">
        <v>18403742.085888673</v>
      </c>
      <c r="BT38" s="28" t="s">
        <v>209</v>
      </c>
      <c r="BU38" s="28" t="s">
        <v>209</v>
      </c>
      <c r="BV38" s="28">
        <v>5000000</v>
      </c>
      <c r="BW38" s="28">
        <v>5000000</v>
      </c>
      <c r="BX38" s="28">
        <v>5000000</v>
      </c>
      <c r="BY38" s="28">
        <v>5000000</v>
      </c>
      <c r="BZ38" s="28">
        <v>5000000</v>
      </c>
      <c r="CA38" s="28">
        <v>5000000</v>
      </c>
      <c r="CB38" s="28">
        <v>5000000</v>
      </c>
      <c r="CC38" s="28">
        <v>5000000</v>
      </c>
      <c r="CD38" s="28">
        <v>5000000</v>
      </c>
      <c r="CE38" s="28">
        <v>5000000</v>
      </c>
      <c r="CF38" s="28" t="s">
        <v>209</v>
      </c>
      <c r="CG38" s="28" t="s">
        <v>209</v>
      </c>
      <c r="CH38" s="28">
        <v>5000000</v>
      </c>
      <c r="CI38" s="28">
        <v>5000000</v>
      </c>
      <c r="CJ38" s="28" t="s">
        <v>209</v>
      </c>
      <c r="CK38" s="28">
        <v>5000000</v>
      </c>
      <c r="CL38" s="28">
        <v>5000000</v>
      </c>
      <c r="CM38" s="28">
        <v>5000000</v>
      </c>
      <c r="CN38" s="28">
        <v>5000000</v>
      </c>
      <c r="CO38" s="28">
        <v>5000000</v>
      </c>
      <c r="CP38" s="28">
        <v>5000000</v>
      </c>
      <c r="CQ38" s="28" t="s">
        <v>209</v>
      </c>
      <c r="CR38" s="28" t="s">
        <v>209</v>
      </c>
      <c r="CS38" s="28">
        <v>5000000</v>
      </c>
      <c r="CT38" s="28" t="s">
        <v>209</v>
      </c>
      <c r="CU38" s="28">
        <v>5000000</v>
      </c>
      <c r="CV38" s="28">
        <v>5000000</v>
      </c>
      <c r="CW38" s="28">
        <v>5000000</v>
      </c>
      <c r="CX38" s="28" t="s">
        <v>209</v>
      </c>
      <c r="CY38" s="28">
        <v>5000000</v>
      </c>
      <c r="CZ38" s="28" t="s">
        <v>209</v>
      </c>
      <c r="DA38" s="28">
        <v>5000000</v>
      </c>
      <c r="DB38" s="28" t="s">
        <v>209</v>
      </c>
      <c r="DC38" s="28">
        <v>5000000</v>
      </c>
      <c r="DD38" s="28">
        <v>5000000</v>
      </c>
      <c r="DE38" s="28" t="s">
        <v>209</v>
      </c>
      <c r="DF38" s="28">
        <v>5000000</v>
      </c>
      <c r="DG38" s="28">
        <v>5000000</v>
      </c>
      <c r="DH38" s="28">
        <v>5000000</v>
      </c>
      <c r="DI38" s="28">
        <v>5000000</v>
      </c>
      <c r="DJ38" s="28">
        <v>5000000</v>
      </c>
      <c r="DK38" s="28">
        <v>5000000</v>
      </c>
      <c r="DL38" s="28" t="s">
        <v>209</v>
      </c>
      <c r="DM38" s="28">
        <v>5000000</v>
      </c>
      <c r="DN38" s="28">
        <v>5000000</v>
      </c>
      <c r="DO38" s="28">
        <v>5000000</v>
      </c>
      <c r="DP38" s="28">
        <v>5000000</v>
      </c>
      <c r="DQ38" s="28">
        <v>5000000</v>
      </c>
      <c r="DR38" s="28">
        <v>5000000</v>
      </c>
      <c r="DS38" s="28">
        <v>5000000</v>
      </c>
      <c r="DT38" s="28">
        <v>5000000</v>
      </c>
      <c r="DU38" s="28">
        <v>5000000</v>
      </c>
      <c r="DV38" s="28">
        <v>5000000</v>
      </c>
      <c r="DW38" s="28">
        <v>5000000</v>
      </c>
      <c r="DX38" s="28">
        <v>5000000</v>
      </c>
      <c r="DY38" s="28">
        <v>5000000</v>
      </c>
      <c r="DZ38" s="28">
        <v>5000000</v>
      </c>
      <c r="EA38" s="28">
        <v>5000000</v>
      </c>
      <c r="EB38" s="28">
        <v>5000000</v>
      </c>
      <c r="EC38" s="28">
        <v>5000000</v>
      </c>
      <c r="ED38" s="28">
        <v>5000000</v>
      </c>
      <c r="EE38" s="28">
        <v>50414544.899999999</v>
      </c>
      <c r="EF38" s="28">
        <v>5278134.95</v>
      </c>
      <c r="EG38" s="28">
        <v>5000000</v>
      </c>
      <c r="EH38" s="28">
        <v>5000000</v>
      </c>
      <c r="EI38" s="28">
        <v>5000000</v>
      </c>
      <c r="EJ38" s="28">
        <v>8513181.8499999996</v>
      </c>
      <c r="EK38" s="28">
        <v>5000000</v>
      </c>
      <c r="EL38" s="28">
        <v>5000000</v>
      </c>
      <c r="EM38" s="28">
        <v>16608585.300000001</v>
      </c>
      <c r="EN38" s="28">
        <v>5000000</v>
      </c>
      <c r="EO38" s="28">
        <v>20515648</v>
      </c>
      <c r="EP38" s="28">
        <v>5000000</v>
      </c>
      <c r="EQ38" s="28">
        <v>54273727.049999997</v>
      </c>
      <c r="ER38" s="28">
        <v>913578069.25</v>
      </c>
      <c r="ES38" s="28">
        <v>80786921.150000006</v>
      </c>
      <c r="ET38" s="28">
        <v>5000000</v>
      </c>
      <c r="EU38" s="28">
        <v>5000000</v>
      </c>
      <c r="EV38" s="28">
        <v>768855540.5</v>
      </c>
      <c r="EW38" s="28">
        <v>5000000</v>
      </c>
      <c r="EX38" s="28">
        <v>5000000</v>
      </c>
      <c r="EY38" s="28">
        <v>7074650.7000000002</v>
      </c>
      <c r="EZ38" s="28">
        <v>202463886.09999999</v>
      </c>
      <c r="FA38" s="28">
        <v>23518709.050000001</v>
      </c>
      <c r="FB38" s="28">
        <v>5000000</v>
      </c>
      <c r="FC38" s="28">
        <v>5000000</v>
      </c>
      <c r="FD38" s="28">
        <v>269292316.80000001</v>
      </c>
      <c r="FE38" s="28">
        <v>5000000</v>
      </c>
      <c r="FF38" s="28">
        <v>147077035.55000001</v>
      </c>
      <c r="FG38" s="28">
        <v>5000000</v>
      </c>
      <c r="FH38" s="28" t="s">
        <v>209</v>
      </c>
      <c r="FI38" s="28">
        <v>5328492.0500000007</v>
      </c>
      <c r="FJ38" s="28" t="s">
        <v>209</v>
      </c>
      <c r="FK38" s="28">
        <v>10897124.25</v>
      </c>
      <c r="FL38" s="28">
        <v>12642493.9</v>
      </c>
      <c r="FM38" s="28">
        <v>5000000</v>
      </c>
      <c r="FN38" s="28" t="s">
        <v>208</v>
      </c>
      <c r="FO38" s="28">
        <v>5000000</v>
      </c>
      <c r="FP38" s="28" t="s">
        <v>207</v>
      </c>
      <c r="FQ38" s="28" t="s">
        <v>209</v>
      </c>
      <c r="FR38" s="28">
        <v>5000000</v>
      </c>
      <c r="FS38" s="28">
        <v>18506886.199999999</v>
      </c>
      <c r="FT38" s="28">
        <v>287175467.25</v>
      </c>
      <c r="FU38" s="28">
        <v>825609538.14999998</v>
      </c>
      <c r="FV38" s="28">
        <v>5000000</v>
      </c>
      <c r="FW38" s="28" t="s">
        <v>209</v>
      </c>
      <c r="FX38" s="28">
        <v>5000000</v>
      </c>
      <c r="FY38" s="28">
        <v>5000000</v>
      </c>
      <c r="FZ38" s="28" t="s">
        <v>209</v>
      </c>
      <c r="GA38" s="28" t="s">
        <v>207</v>
      </c>
      <c r="GB38" s="28">
        <v>5000000</v>
      </c>
      <c r="GC38" s="28">
        <v>5000000</v>
      </c>
      <c r="GD38" s="28">
        <v>5000000</v>
      </c>
      <c r="GE38" s="28" t="s">
        <v>209</v>
      </c>
      <c r="GF38" s="28" t="s">
        <v>207</v>
      </c>
      <c r="GG38" s="28">
        <v>5481938.8000000007</v>
      </c>
      <c r="GH38" s="28">
        <v>5000000</v>
      </c>
      <c r="GI38" s="28" t="s">
        <v>207</v>
      </c>
      <c r="GJ38" s="28">
        <v>5000000</v>
      </c>
      <c r="GK38" s="28" t="s">
        <v>209</v>
      </c>
      <c r="GL38" s="28">
        <v>5000000</v>
      </c>
      <c r="GM38" s="28" t="s">
        <v>209</v>
      </c>
      <c r="GN38" s="28">
        <v>5000000</v>
      </c>
      <c r="GO38" s="28">
        <v>5000000</v>
      </c>
      <c r="GP38" s="28" t="s">
        <v>209</v>
      </c>
      <c r="GQ38" s="28">
        <v>150269303.45000002</v>
      </c>
      <c r="GR38" s="28">
        <v>86219064</v>
      </c>
      <c r="GS38" s="28">
        <v>5000000</v>
      </c>
      <c r="GT38" s="28">
        <v>46204861.649999999</v>
      </c>
      <c r="GU38" s="28" t="s">
        <v>208</v>
      </c>
      <c r="GV38" s="28">
        <v>5000000</v>
      </c>
      <c r="GW38" s="28">
        <v>61200771</v>
      </c>
      <c r="GX38" s="28">
        <v>684030486.54999995</v>
      </c>
      <c r="GY38" s="28">
        <v>5000000</v>
      </c>
      <c r="GZ38" s="28">
        <v>5000000</v>
      </c>
      <c r="HA38" s="28">
        <v>5126246.2</v>
      </c>
      <c r="HB38" s="28" t="s">
        <v>209</v>
      </c>
      <c r="HC38" s="28">
        <v>36561421.75</v>
      </c>
      <c r="HD38" s="28" t="s">
        <v>208</v>
      </c>
      <c r="HE38" s="28">
        <v>5000000</v>
      </c>
      <c r="HF38" s="28" t="s">
        <v>209</v>
      </c>
      <c r="HG38" s="28">
        <v>202866496.25</v>
      </c>
      <c r="HH38" s="28">
        <v>5000000</v>
      </c>
      <c r="HI38" s="28" t="s">
        <v>209</v>
      </c>
      <c r="HJ38" s="28">
        <v>5000000</v>
      </c>
      <c r="HK38" s="28" t="s">
        <v>209</v>
      </c>
      <c r="HL38" s="28">
        <v>935204099.45000005</v>
      </c>
      <c r="HM38" s="28">
        <v>5000000</v>
      </c>
      <c r="HN38" s="28">
        <v>44531289.700000003</v>
      </c>
      <c r="HO38" s="28">
        <v>101100558.5</v>
      </c>
      <c r="HP38" s="28">
        <v>5000000</v>
      </c>
      <c r="HQ38" s="28">
        <v>22746779.050000001</v>
      </c>
      <c r="HR38" s="28">
        <v>16160964.299999999</v>
      </c>
      <c r="HS38" s="28">
        <v>64188731.199999996</v>
      </c>
      <c r="HT38" s="28">
        <v>5000000</v>
      </c>
      <c r="HU38" s="28">
        <v>5000000</v>
      </c>
      <c r="HV38" s="28" t="s">
        <v>208</v>
      </c>
      <c r="HW38" s="28">
        <v>5000000</v>
      </c>
      <c r="HX38" s="28" t="s">
        <v>209</v>
      </c>
      <c r="HY38" s="28">
        <v>5000000</v>
      </c>
      <c r="HZ38" s="28" t="s">
        <v>209</v>
      </c>
      <c r="IA38" s="28">
        <v>39770671.599999994</v>
      </c>
      <c r="IB38" s="28">
        <v>57606578.699999996</v>
      </c>
      <c r="IC38" s="28">
        <v>53224823.950000003</v>
      </c>
      <c r="ID38" s="28">
        <v>310950583.35000002</v>
      </c>
      <c r="IE38" s="28">
        <v>5106229.3499999996</v>
      </c>
      <c r="IF38" s="28" t="s">
        <v>209</v>
      </c>
      <c r="IG38" s="28">
        <v>5000000</v>
      </c>
      <c r="IH38" s="28">
        <v>5000000</v>
      </c>
      <c r="II38" s="28">
        <v>113704400.7</v>
      </c>
      <c r="IJ38" s="28">
        <v>12109313.85</v>
      </c>
      <c r="IK38" s="28">
        <v>19334282.25</v>
      </c>
      <c r="IL38" s="28">
        <v>7797760</v>
      </c>
      <c r="IM38" s="28">
        <v>5000000</v>
      </c>
      <c r="IN38" s="28">
        <v>50834340.899999999</v>
      </c>
      <c r="IO38" s="28">
        <v>97180678.199999988</v>
      </c>
      <c r="IP38" s="28">
        <v>5000000</v>
      </c>
      <c r="IQ38" s="28">
        <v>64012539.350000001</v>
      </c>
      <c r="IR38" s="28">
        <v>13841136.15</v>
      </c>
      <c r="IS38" s="28">
        <v>22303827</v>
      </c>
      <c r="IT38" s="28">
        <v>97779294.75</v>
      </c>
      <c r="IU38" s="28">
        <v>24365788.800000001</v>
      </c>
      <c r="IV38" s="28">
        <v>294819410.94999999</v>
      </c>
      <c r="IW38" s="28">
        <v>53465421.199999996</v>
      </c>
      <c r="IX38" s="28">
        <v>5000000</v>
      </c>
      <c r="IY38" s="28">
        <v>5000000</v>
      </c>
      <c r="IZ38" s="28">
        <v>39727827.450000003</v>
      </c>
      <c r="JA38" s="28">
        <v>14061987.799999999</v>
      </c>
      <c r="JB38" s="28">
        <v>18535141.349999998</v>
      </c>
      <c r="JC38" s="28">
        <v>27210236.399999999</v>
      </c>
      <c r="JD38" s="28">
        <v>5000000</v>
      </c>
      <c r="JE38" s="28">
        <v>8850872.6999999993</v>
      </c>
      <c r="JF38" s="28">
        <v>5000000</v>
      </c>
      <c r="JG38" s="28">
        <v>5000000</v>
      </c>
      <c r="JH38" s="28">
        <v>5000000</v>
      </c>
      <c r="JI38" s="28">
        <v>6927446.2999999998</v>
      </c>
      <c r="JJ38" s="34">
        <v>5000000</v>
      </c>
      <c r="JK38" s="34">
        <v>66087225.299999997</v>
      </c>
      <c r="JL38" s="34">
        <v>5000000</v>
      </c>
      <c r="JM38" s="34">
        <v>117326625</v>
      </c>
      <c r="JN38" s="34">
        <v>5000000</v>
      </c>
      <c r="JO38" s="34">
        <v>5000000</v>
      </c>
      <c r="JP38" s="34">
        <v>5000000</v>
      </c>
      <c r="JQ38" s="34">
        <v>5000000</v>
      </c>
      <c r="JR38" s="34" t="s">
        <v>207</v>
      </c>
      <c r="JS38" s="34">
        <v>35062275</v>
      </c>
      <c r="JT38" s="34">
        <v>14111577.799999999</v>
      </c>
      <c r="JU38" s="34">
        <v>5000000</v>
      </c>
      <c r="JV38" s="34">
        <v>6452904.9500000002</v>
      </c>
      <c r="JW38" s="34">
        <v>121925840.8</v>
      </c>
      <c r="JX38" s="34">
        <v>7781854.7999999998</v>
      </c>
      <c r="JY38" s="34">
        <v>197181096.79999998</v>
      </c>
      <c r="JZ38" s="34">
        <v>104730972.09999999</v>
      </c>
      <c r="KA38" s="34">
        <v>5000000</v>
      </c>
      <c r="KB38" s="34">
        <v>53489211.049999997</v>
      </c>
      <c r="KC38" s="34">
        <v>39988283.599999994</v>
      </c>
      <c r="KD38" s="34">
        <v>5000000</v>
      </c>
      <c r="KE38" s="34">
        <v>62394169.600000001</v>
      </c>
      <c r="KF38" s="34">
        <v>5774716</v>
      </c>
      <c r="KG38" s="34">
        <v>5000000</v>
      </c>
      <c r="KH38" s="34">
        <v>5000000</v>
      </c>
      <c r="KI38" s="34">
        <v>42377104.949999996</v>
      </c>
      <c r="KJ38" s="34">
        <v>5000000</v>
      </c>
      <c r="KK38" s="34">
        <v>5000000</v>
      </c>
      <c r="KL38" s="34">
        <v>5000000</v>
      </c>
      <c r="KM38" s="34">
        <v>5000000</v>
      </c>
      <c r="KN38" s="34">
        <v>5000000</v>
      </c>
      <c r="KO38" s="34">
        <v>5000000</v>
      </c>
      <c r="KP38" s="34">
        <v>5000000</v>
      </c>
      <c r="KQ38" s="34">
        <v>5000000</v>
      </c>
      <c r="KR38" s="34">
        <v>5000000</v>
      </c>
      <c r="KS38" s="34">
        <v>5000000</v>
      </c>
      <c r="KT38" s="34">
        <v>5000000</v>
      </c>
      <c r="KU38" s="34">
        <v>5000000</v>
      </c>
      <c r="KV38" s="34">
        <v>5000000</v>
      </c>
      <c r="KW38" s="34">
        <v>5000000</v>
      </c>
      <c r="KX38" s="34">
        <v>5000000</v>
      </c>
      <c r="KY38" s="34">
        <v>5000000</v>
      </c>
      <c r="KZ38" s="34">
        <v>5000000</v>
      </c>
      <c r="LA38" s="34">
        <v>5000000</v>
      </c>
      <c r="LB38" s="34">
        <v>5000000</v>
      </c>
      <c r="LC38" s="34">
        <v>5000000</v>
      </c>
    </row>
    <row r="39" spans="1:315" ht="17.25" customHeight="1">
      <c r="C39" s="14"/>
    </row>
    <row r="40" spans="1:315" ht="17.25" customHeight="1">
      <c r="C40" s="14"/>
    </row>
    <row r="41" spans="1:315" ht="17.25" customHeight="1">
      <c r="C41" s="14"/>
    </row>
    <row r="42" spans="1:315" ht="17.25" customHeight="1">
      <c r="C42" s="14"/>
    </row>
    <row r="43" spans="1:315" ht="17.25" customHeight="1">
      <c r="C43" s="14"/>
    </row>
    <row r="44" spans="1:315" ht="17.25" customHeight="1">
      <c r="C44" s="14"/>
    </row>
    <row r="45" spans="1:315" ht="17.25" customHeight="1">
      <c r="C45" s="14"/>
    </row>
    <row r="46" spans="1:315" ht="17.25" customHeight="1">
      <c r="C46" s="14"/>
    </row>
    <row r="47" spans="1:315" ht="17.25" customHeight="1">
      <c r="C47" s="14"/>
    </row>
    <row r="48" spans="1:315" ht="17.25" customHeight="1">
      <c r="C48" s="14"/>
    </row>
    <row r="49" spans="3:3" ht="17.25" customHeight="1">
      <c r="C49" s="14"/>
    </row>
    <row r="50" spans="3:3" ht="17.25" customHeight="1">
      <c r="C50" s="14"/>
    </row>
    <row r="51" spans="3:3" ht="17.25" customHeight="1">
      <c r="C51" s="14"/>
    </row>
    <row r="52" spans="3:3" ht="17.25" customHeight="1">
      <c r="C52" s="14"/>
    </row>
    <row r="53" spans="3:3" ht="17.25" customHeight="1">
      <c r="C53" s="14"/>
    </row>
    <row r="54" spans="3:3" ht="17.25" customHeight="1">
      <c r="C54" s="14"/>
    </row>
    <row r="55" spans="3:3" ht="17.25" customHeight="1">
      <c r="C55" s="14"/>
    </row>
    <row r="56" spans="3:3" ht="17.25" customHeight="1">
      <c r="C56" s="14"/>
    </row>
    <row r="57" spans="3:3" ht="17.25" customHeight="1">
      <c r="C57" s="14"/>
    </row>
    <row r="58" spans="3:3" ht="17.25" customHeight="1">
      <c r="C58" s="14"/>
    </row>
    <row r="59" spans="3:3" ht="17.25" customHeight="1">
      <c r="C59" s="14"/>
    </row>
    <row r="60" spans="3:3" ht="17.25" customHeight="1">
      <c r="C60" s="14"/>
    </row>
    <row r="61" spans="3:3" ht="17.25" customHeight="1">
      <c r="C61" s="14"/>
    </row>
    <row r="62" spans="3:3" ht="17.25" customHeight="1">
      <c r="C62" s="14"/>
    </row>
    <row r="63" spans="3:3" ht="17.25" customHeight="1">
      <c r="C63" s="14"/>
    </row>
    <row r="64" spans="3:3" ht="17.25" customHeight="1">
      <c r="C64" s="14"/>
    </row>
    <row r="65" spans="3:3" ht="17.25" customHeight="1">
      <c r="C65" s="14"/>
    </row>
    <row r="66" spans="3:3" ht="17.25" customHeight="1">
      <c r="C66" s="14"/>
    </row>
    <row r="67" spans="3:3" ht="17.25" customHeight="1">
      <c r="C67" s="14"/>
    </row>
    <row r="68" spans="3:3" ht="17.25" customHeight="1">
      <c r="C68" s="14"/>
    </row>
    <row r="69" spans="3:3" ht="17.25" customHeight="1">
      <c r="C69" s="14"/>
    </row>
    <row r="70" spans="3:3" ht="17.25" customHeight="1">
      <c r="C70" s="14"/>
    </row>
    <row r="71" spans="3:3" ht="17.25" customHeight="1">
      <c r="C71" s="14"/>
    </row>
    <row r="72" spans="3:3" ht="17.25" customHeight="1">
      <c r="C72" s="14"/>
    </row>
    <row r="73" spans="3:3" ht="17.25" customHeight="1">
      <c r="C73" s="14"/>
    </row>
    <row r="74" spans="3:3" ht="17.25" customHeight="1">
      <c r="C74" s="14"/>
    </row>
    <row r="75" spans="3:3" ht="17.25" customHeight="1">
      <c r="C75" s="14"/>
    </row>
    <row r="76" spans="3:3" ht="17.25" customHeight="1">
      <c r="C76" s="14"/>
    </row>
    <row r="77" spans="3:3" ht="17.25" customHeight="1">
      <c r="C77" s="14"/>
    </row>
    <row r="78" spans="3:3" ht="17.25" customHeight="1">
      <c r="C78" s="14"/>
    </row>
    <row r="79" spans="3:3" ht="17.25" customHeight="1">
      <c r="C79" s="14"/>
    </row>
    <row r="80" spans="3:3" ht="17.25" customHeight="1">
      <c r="C80" s="14"/>
    </row>
    <row r="81" spans="3:3" ht="17.25" customHeight="1">
      <c r="C81" s="14"/>
    </row>
    <row r="82" spans="3:3" ht="17.25" customHeight="1">
      <c r="C82" s="14"/>
    </row>
    <row r="83" spans="3:3" ht="17.25" customHeight="1">
      <c r="C83" s="14"/>
    </row>
    <row r="84" spans="3:3" ht="17.25" customHeight="1">
      <c r="C84" s="14"/>
    </row>
    <row r="85" spans="3:3" ht="17.25" customHeight="1">
      <c r="C85" s="14"/>
    </row>
    <row r="86" spans="3:3" ht="17.25" customHeight="1">
      <c r="C86" s="14"/>
    </row>
    <row r="87" spans="3:3" ht="17.25" customHeight="1">
      <c r="C87" s="14"/>
    </row>
    <row r="88" spans="3:3" ht="17.25" customHeight="1">
      <c r="C88" s="14"/>
    </row>
    <row r="89" spans="3:3" ht="17.25" customHeight="1">
      <c r="C89" s="14"/>
    </row>
    <row r="90" spans="3:3" ht="17.25" customHeight="1">
      <c r="C90" s="14"/>
    </row>
    <row r="91" spans="3:3" ht="17.25" customHeight="1">
      <c r="C91" s="14"/>
    </row>
    <row r="92" spans="3:3" ht="17.25" customHeight="1">
      <c r="C92" s="14"/>
    </row>
    <row r="93" spans="3:3" ht="17.25" customHeight="1">
      <c r="C93" s="14"/>
    </row>
    <row r="94" spans="3:3" ht="17.25" customHeight="1">
      <c r="C94" s="14"/>
    </row>
    <row r="95" spans="3:3" ht="17.25" customHeight="1">
      <c r="C95" s="14"/>
    </row>
    <row r="96" spans="3:3" ht="17.25" customHeight="1">
      <c r="C96" s="14"/>
    </row>
    <row r="97" spans="3:3" ht="17.25" customHeight="1">
      <c r="C97" s="14"/>
    </row>
    <row r="98" spans="3:3" ht="17.25" customHeight="1">
      <c r="C98" s="14"/>
    </row>
    <row r="99" spans="3:3" ht="17.25" customHeight="1">
      <c r="C99" s="14"/>
    </row>
    <row r="100" spans="3:3" ht="17.25" customHeight="1">
      <c r="C100" s="14"/>
    </row>
    <row r="101" spans="3:3" ht="17.25" customHeight="1">
      <c r="C101" s="14"/>
    </row>
    <row r="102" spans="3:3" ht="17.25" customHeight="1">
      <c r="C102" s="14"/>
    </row>
    <row r="103" spans="3:3" ht="17.25" customHeight="1">
      <c r="C103" s="14"/>
    </row>
    <row r="104" spans="3:3" ht="17.25" customHeight="1">
      <c r="C104" s="14"/>
    </row>
    <row r="105" spans="3:3" ht="17.25" customHeight="1">
      <c r="C105" s="14"/>
    </row>
    <row r="106" spans="3:3" ht="17.25" customHeight="1">
      <c r="C106" s="14"/>
    </row>
    <row r="107" spans="3:3" ht="17.25" customHeight="1">
      <c r="C107" s="14"/>
    </row>
    <row r="108" spans="3:3" ht="17.25" customHeight="1">
      <c r="C108" s="14"/>
    </row>
    <row r="109" spans="3:3" ht="17.25" customHeight="1">
      <c r="C109" s="14"/>
    </row>
    <row r="110" spans="3:3" ht="17.25" customHeight="1">
      <c r="C110" s="14"/>
    </row>
    <row r="111" spans="3:3" ht="17.25" customHeight="1">
      <c r="C111" s="14"/>
    </row>
    <row r="112" spans="3:3" ht="17.25" customHeight="1">
      <c r="C112" s="14"/>
    </row>
    <row r="113" spans="3:3" ht="17.25" customHeight="1">
      <c r="C113" s="14"/>
    </row>
    <row r="114" spans="3:3" ht="17.25" customHeight="1">
      <c r="C114" s="14"/>
    </row>
    <row r="115" spans="3:3" ht="17.25" customHeight="1">
      <c r="C115" s="14"/>
    </row>
    <row r="116" spans="3:3" ht="17.25" customHeight="1">
      <c r="C116" s="14"/>
    </row>
    <row r="117" spans="3:3" ht="17.25" customHeight="1">
      <c r="C117" s="14"/>
    </row>
    <row r="118" spans="3:3" ht="17.25" customHeight="1">
      <c r="C118" s="14"/>
    </row>
    <row r="119" spans="3:3" ht="17.25" customHeight="1">
      <c r="C119" s="14"/>
    </row>
    <row r="120" spans="3:3" ht="17.25" customHeight="1">
      <c r="C120" s="14"/>
    </row>
    <row r="121" spans="3:3" ht="17.25" customHeight="1">
      <c r="C121" s="14"/>
    </row>
    <row r="122" spans="3:3" ht="17.25" customHeight="1">
      <c r="C122" s="14"/>
    </row>
    <row r="123" spans="3:3" ht="17.25" customHeight="1">
      <c r="C123" s="14"/>
    </row>
    <row r="124" spans="3:3" ht="17.25" customHeight="1">
      <c r="C124" s="14"/>
    </row>
    <row r="125" spans="3:3" ht="17.25" customHeight="1">
      <c r="C125" s="14"/>
    </row>
    <row r="126" spans="3:3" ht="17.25" customHeight="1">
      <c r="C126" s="14"/>
    </row>
    <row r="127" spans="3:3" ht="17.25" customHeight="1">
      <c r="C127" s="14"/>
    </row>
    <row r="128" spans="3:3" ht="17.25" customHeight="1">
      <c r="C128" s="14"/>
    </row>
    <row r="129" spans="3:3" ht="17.25" customHeight="1">
      <c r="C129" s="14"/>
    </row>
    <row r="130" spans="3:3" ht="17.25" customHeight="1">
      <c r="C130" s="14"/>
    </row>
    <row r="131" spans="3:3" ht="17.25" customHeight="1">
      <c r="C131" s="14"/>
    </row>
    <row r="132" spans="3:3" ht="17.25" customHeight="1">
      <c r="C132" s="14"/>
    </row>
    <row r="133" spans="3:3" ht="17.25" customHeight="1">
      <c r="C133" s="14"/>
    </row>
    <row r="134" spans="3:3" ht="17.25" customHeight="1">
      <c r="C134" s="14"/>
    </row>
    <row r="135" spans="3:3" ht="17.25" customHeight="1">
      <c r="C135" s="14"/>
    </row>
    <row r="136" spans="3:3" ht="17.25" customHeight="1">
      <c r="C136" s="14"/>
    </row>
    <row r="137" spans="3:3" ht="17.25" customHeight="1">
      <c r="C137" s="14"/>
    </row>
    <row r="138" spans="3:3" ht="17.25" customHeight="1">
      <c r="C138" s="14"/>
    </row>
    <row r="139" spans="3:3" ht="17.25" customHeight="1">
      <c r="C139" s="14"/>
    </row>
    <row r="140" spans="3:3" ht="17.25" customHeight="1">
      <c r="C140" s="14"/>
    </row>
    <row r="141" spans="3:3" ht="17.25" customHeight="1">
      <c r="C141" s="14"/>
    </row>
    <row r="142" spans="3:3" ht="17.25" customHeight="1">
      <c r="C142" s="14"/>
    </row>
    <row r="143" spans="3:3" ht="17.25" customHeight="1">
      <c r="C143" s="14"/>
    </row>
    <row r="144" spans="3:3" ht="17.25" customHeight="1">
      <c r="C144" s="14"/>
    </row>
    <row r="145" spans="3:3" ht="17.25" customHeight="1">
      <c r="C145" s="14"/>
    </row>
    <row r="146" spans="3:3" ht="17.25" customHeight="1">
      <c r="C146" s="14"/>
    </row>
    <row r="147" spans="3:3" ht="17.25" customHeight="1">
      <c r="C147" s="14"/>
    </row>
    <row r="148" spans="3:3" ht="17.25" customHeight="1">
      <c r="C148" s="14"/>
    </row>
    <row r="149" spans="3:3" ht="17.25" customHeight="1">
      <c r="C149" s="14"/>
    </row>
    <row r="150" spans="3:3" ht="17.25" customHeight="1">
      <c r="C150" s="14"/>
    </row>
    <row r="151" spans="3:3" ht="17.25" customHeight="1">
      <c r="C151" s="14"/>
    </row>
    <row r="152" spans="3:3" ht="17.25" customHeight="1">
      <c r="C152" s="14"/>
    </row>
    <row r="153" spans="3:3" ht="17.25" customHeight="1">
      <c r="C153" s="14"/>
    </row>
    <row r="154" spans="3:3" ht="17.25" customHeight="1">
      <c r="C154" s="14"/>
    </row>
    <row r="155" spans="3:3" ht="17.25" customHeight="1">
      <c r="C155" s="14"/>
    </row>
    <row r="156" spans="3:3" ht="17.25" customHeight="1">
      <c r="C156" s="14"/>
    </row>
    <row r="157" spans="3:3" ht="17.25" customHeight="1">
      <c r="C157" s="14"/>
    </row>
    <row r="158" spans="3:3" ht="17.25" customHeight="1">
      <c r="C158" s="14"/>
    </row>
    <row r="159" spans="3:3" ht="17.25" customHeight="1">
      <c r="C159" s="14"/>
    </row>
    <row r="160" spans="3:3" ht="17.25" customHeight="1">
      <c r="C160" s="14"/>
    </row>
    <row r="161" spans="3:3" ht="17.25" customHeight="1">
      <c r="C161" s="14"/>
    </row>
    <row r="162" spans="3:3" ht="17.25" customHeight="1">
      <c r="C162" s="14"/>
    </row>
    <row r="163" spans="3:3" ht="17.25" customHeight="1">
      <c r="C163" s="14"/>
    </row>
    <row r="164" spans="3:3" ht="17.25" customHeight="1">
      <c r="C164" s="14"/>
    </row>
    <row r="165" spans="3:3" ht="17.25" customHeight="1">
      <c r="C165" s="14"/>
    </row>
    <row r="166" spans="3:3" ht="17.25" customHeight="1">
      <c r="C166" s="14"/>
    </row>
    <row r="167" spans="3:3" ht="17.25" customHeight="1">
      <c r="C167" s="14"/>
    </row>
    <row r="168" spans="3:3" ht="17.25" customHeight="1">
      <c r="C168" s="14"/>
    </row>
    <row r="169" spans="3:3" ht="17.25" customHeight="1">
      <c r="C169" s="14"/>
    </row>
    <row r="170" spans="3:3" ht="17.25" customHeight="1">
      <c r="C170" s="14"/>
    </row>
    <row r="171" spans="3:3" ht="17.25" customHeight="1">
      <c r="C171" s="14"/>
    </row>
    <row r="172" spans="3:3" ht="17.25" customHeight="1">
      <c r="C172" s="14"/>
    </row>
    <row r="173" spans="3:3" ht="17.25" customHeight="1">
      <c r="C173" s="14"/>
    </row>
    <row r="174" spans="3:3" ht="17.25" customHeight="1">
      <c r="C174" s="14"/>
    </row>
    <row r="175" spans="3:3" ht="17.25" customHeight="1">
      <c r="C175" s="14"/>
    </row>
    <row r="176" spans="3:3" ht="17.25" customHeight="1">
      <c r="C176" s="14"/>
    </row>
    <row r="177" spans="3:3" ht="17.25" customHeight="1">
      <c r="C177" s="14"/>
    </row>
    <row r="178" spans="3:3" ht="17.25" customHeight="1">
      <c r="C178" s="14"/>
    </row>
    <row r="179" spans="3:3" ht="17.25" customHeight="1">
      <c r="C179" s="14"/>
    </row>
    <row r="180" spans="3:3" ht="17.25" customHeight="1">
      <c r="C180" s="14"/>
    </row>
    <row r="181" spans="3:3" ht="17.25" customHeight="1">
      <c r="C181" s="14"/>
    </row>
    <row r="182" spans="3:3" ht="17.25" customHeight="1">
      <c r="C182" s="14"/>
    </row>
    <row r="183" spans="3:3" ht="17.25" customHeight="1">
      <c r="C183" s="14"/>
    </row>
    <row r="184" spans="3:3" ht="17.25" customHeight="1">
      <c r="C184" s="14"/>
    </row>
    <row r="185" spans="3:3" ht="17.25" customHeight="1">
      <c r="C185" s="14"/>
    </row>
    <row r="186" spans="3:3" ht="17.25" customHeight="1">
      <c r="C186" s="14"/>
    </row>
    <row r="187" spans="3:3" ht="17.25" customHeight="1">
      <c r="C187" s="14"/>
    </row>
    <row r="188" spans="3:3" ht="17.25" customHeight="1">
      <c r="C188" s="14"/>
    </row>
    <row r="189" spans="3:3" ht="17.25" customHeight="1">
      <c r="C189" s="14"/>
    </row>
    <row r="190" spans="3:3" ht="17.25" customHeight="1">
      <c r="C190" s="14"/>
    </row>
    <row r="191" spans="3:3" ht="17.25" customHeight="1">
      <c r="C191" s="14"/>
    </row>
    <row r="192" spans="3:3" ht="17.25" customHeight="1">
      <c r="C192" s="14"/>
    </row>
    <row r="193" spans="3:3" ht="17.25" customHeight="1">
      <c r="C193" s="14"/>
    </row>
    <row r="194" spans="3:3" ht="17.25" customHeight="1">
      <c r="C194" s="14"/>
    </row>
    <row r="195" spans="3:3" ht="17.25" customHeight="1">
      <c r="C195" s="14"/>
    </row>
    <row r="196" spans="3:3" ht="17.25" customHeight="1">
      <c r="C196" s="14"/>
    </row>
    <row r="197" spans="3:3" ht="17.25" customHeight="1">
      <c r="C197" s="14"/>
    </row>
    <row r="198" spans="3:3" ht="17.25" customHeight="1">
      <c r="C198" s="14"/>
    </row>
    <row r="199" spans="3:3" ht="17.25" customHeight="1">
      <c r="C199" s="14"/>
    </row>
    <row r="200" spans="3:3" ht="17.25" customHeight="1">
      <c r="C200" s="14"/>
    </row>
    <row r="201" spans="3:3" ht="17.25" customHeight="1">
      <c r="C201" s="14"/>
    </row>
    <row r="202" spans="3:3" ht="17.25" customHeight="1">
      <c r="C202" s="14"/>
    </row>
    <row r="203" spans="3:3" ht="17.25" customHeight="1">
      <c r="C203" s="14"/>
    </row>
    <row r="204" spans="3:3" ht="17.25" customHeight="1">
      <c r="C204" s="14"/>
    </row>
    <row r="205" spans="3:3" ht="17.25" customHeight="1">
      <c r="C205" s="14"/>
    </row>
    <row r="206" spans="3:3" ht="17.25" customHeight="1">
      <c r="C206" s="14"/>
    </row>
    <row r="207" spans="3:3" ht="17.25" customHeight="1">
      <c r="C207" s="14"/>
    </row>
    <row r="208" spans="3:3" ht="17.25" customHeight="1">
      <c r="C208" s="14"/>
    </row>
    <row r="209" spans="3:3" ht="17.25" customHeight="1">
      <c r="C209" s="14"/>
    </row>
    <row r="210" spans="3:3" ht="17.25" customHeight="1">
      <c r="C210" s="14"/>
    </row>
    <row r="211" spans="3:3" ht="17.25" customHeight="1">
      <c r="C211" s="14"/>
    </row>
    <row r="212" spans="3:3" ht="17.25" customHeight="1">
      <c r="C212" s="14"/>
    </row>
    <row r="213" spans="3:3" ht="17.25" customHeight="1">
      <c r="C213" s="14"/>
    </row>
    <row r="214" spans="3:3" ht="17.25" customHeight="1">
      <c r="C214" s="14"/>
    </row>
    <row r="215" spans="3:3" ht="17.25" customHeight="1">
      <c r="C215" s="14"/>
    </row>
    <row r="216" spans="3:3" ht="17.25" customHeight="1">
      <c r="C216" s="14"/>
    </row>
    <row r="217" spans="3:3" ht="17.25" customHeight="1">
      <c r="C217" s="14"/>
    </row>
    <row r="218" spans="3:3" ht="17.25" customHeight="1">
      <c r="C218" s="14"/>
    </row>
    <row r="219" spans="3:3" ht="17.25" customHeight="1">
      <c r="C219" s="14"/>
    </row>
    <row r="220" spans="3:3" ht="17.25" customHeight="1">
      <c r="C220" s="14"/>
    </row>
    <row r="221" spans="3:3" ht="17.25" customHeight="1">
      <c r="C221" s="14"/>
    </row>
    <row r="222" spans="3:3" ht="17.25" customHeight="1">
      <c r="C222" s="14"/>
    </row>
    <row r="223" spans="3:3" ht="17.25" customHeight="1">
      <c r="C223" s="14"/>
    </row>
    <row r="224" spans="3:3" ht="17.25" customHeight="1">
      <c r="C224" s="14"/>
    </row>
    <row r="225" spans="3:3" ht="17.25" customHeight="1">
      <c r="C225" s="14"/>
    </row>
    <row r="226" spans="3:3" ht="17.25" customHeight="1">
      <c r="C226" s="14"/>
    </row>
    <row r="227" spans="3:3" ht="17.25" customHeight="1">
      <c r="C227" s="14"/>
    </row>
    <row r="228" spans="3:3" ht="17.25" customHeight="1">
      <c r="C228" s="14"/>
    </row>
    <row r="229" spans="3:3" ht="17.25" customHeight="1">
      <c r="C229" s="14"/>
    </row>
    <row r="230" spans="3:3" ht="17.25" customHeight="1">
      <c r="C230" s="14"/>
    </row>
    <row r="231" spans="3:3" ht="17.25" customHeight="1">
      <c r="C231" s="14"/>
    </row>
    <row r="232" spans="3:3" ht="17.25" customHeight="1">
      <c r="C232" s="14"/>
    </row>
    <row r="233" spans="3:3" ht="17.25" customHeight="1">
      <c r="C233" s="14"/>
    </row>
    <row r="234" spans="3:3" ht="17.25" customHeight="1">
      <c r="C234" s="14"/>
    </row>
    <row r="235" spans="3:3" ht="17.25" customHeight="1">
      <c r="C235" s="14"/>
    </row>
    <row r="236" spans="3:3" ht="17.25" customHeight="1">
      <c r="C236" s="14"/>
    </row>
    <row r="237" spans="3:3" ht="17.25" customHeight="1">
      <c r="C237" s="14"/>
    </row>
    <row r="238" spans="3:3" ht="17.25" customHeight="1">
      <c r="C238" s="14"/>
    </row>
    <row r="239" spans="3:3" ht="17.25" customHeight="1">
      <c r="C239" s="14"/>
    </row>
    <row r="240" spans="3:3" ht="17.25" customHeight="1">
      <c r="C240" s="14"/>
    </row>
    <row r="241" spans="3:3" ht="17.25" customHeight="1">
      <c r="C241" s="14"/>
    </row>
    <row r="242" spans="3:3" ht="17.25" customHeight="1">
      <c r="C242" s="14"/>
    </row>
    <row r="243" spans="3:3" ht="17.25" customHeight="1">
      <c r="C243" s="14"/>
    </row>
    <row r="244" spans="3:3" ht="17.25" customHeight="1">
      <c r="C244" s="14"/>
    </row>
    <row r="245" spans="3:3" ht="17.25" customHeight="1">
      <c r="C245" s="14"/>
    </row>
    <row r="246" spans="3:3" ht="17.25" customHeight="1">
      <c r="C246" s="14"/>
    </row>
    <row r="247" spans="3:3" ht="17.25" customHeight="1">
      <c r="C247" s="14"/>
    </row>
    <row r="248" spans="3:3" ht="17.25" customHeight="1">
      <c r="C248" s="14"/>
    </row>
    <row r="249" spans="3:3" ht="17.25" customHeight="1">
      <c r="C249" s="14"/>
    </row>
    <row r="250" spans="3:3" ht="17.25" customHeight="1">
      <c r="C250" s="14"/>
    </row>
    <row r="251" spans="3:3" ht="17.25" customHeight="1">
      <c r="C251" s="14"/>
    </row>
    <row r="252" spans="3:3" ht="17.25" customHeight="1">
      <c r="C252" s="14"/>
    </row>
    <row r="253" spans="3:3" ht="17.25" customHeight="1">
      <c r="C253" s="14"/>
    </row>
    <row r="254" spans="3:3" ht="17.25" customHeight="1">
      <c r="C254" s="14"/>
    </row>
    <row r="255" spans="3:3" ht="17.25" customHeight="1">
      <c r="C255" s="14"/>
    </row>
    <row r="256" spans="3:3" ht="17.25" customHeight="1">
      <c r="C256" s="14"/>
    </row>
    <row r="257" spans="3:3" ht="17.25" customHeight="1">
      <c r="C257" s="14"/>
    </row>
    <row r="258" spans="3:3" ht="17.25" customHeight="1">
      <c r="C258" s="14"/>
    </row>
    <row r="259" spans="3:3" ht="17.25" customHeight="1">
      <c r="C259" s="14"/>
    </row>
    <row r="260" spans="3:3" ht="17.25" customHeight="1">
      <c r="C260" s="14"/>
    </row>
    <row r="261" spans="3:3" ht="17.25" customHeight="1">
      <c r="C261" s="14"/>
    </row>
    <row r="262" spans="3:3" ht="17.25" customHeight="1">
      <c r="C262" s="14"/>
    </row>
    <row r="263" spans="3:3" ht="17.25" customHeight="1">
      <c r="C263" s="14"/>
    </row>
    <row r="264" spans="3:3" ht="17.25" customHeight="1">
      <c r="C264" s="14"/>
    </row>
    <row r="265" spans="3:3" ht="17.25" customHeight="1">
      <c r="C265" s="14"/>
    </row>
    <row r="266" spans="3:3" ht="17.25" customHeight="1">
      <c r="C266" s="14"/>
    </row>
    <row r="267" spans="3:3" ht="17.25" customHeight="1">
      <c r="C267" s="14"/>
    </row>
    <row r="268" spans="3:3" ht="17.25" customHeight="1">
      <c r="C268" s="14"/>
    </row>
    <row r="269" spans="3:3" ht="17.25" customHeight="1">
      <c r="C269" s="14"/>
    </row>
    <row r="270" spans="3:3" ht="17.25" customHeight="1">
      <c r="C270" s="14"/>
    </row>
    <row r="271" spans="3:3" ht="17.25" customHeight="1">
      <c r="C271" s="14"/>
    </row>
    <row r="272" spans="3:3" ht="17.25" customHeight="1">
      <c r="C272" s="14"/>
    </row>
    <row r="273" spans="3:3" ht="17.25" customHeight="1">
      <c r="C273" s="14"/>
    </row>
    <row r="274" spans="3:3" ht="17.25" customHeight="1">
      <c r="C274" s="14"/>
    </row>
    <row r="275" spans="3:3" ht="17.25" customHeight="1">
      <c r="C275" s="14"/>
    </row>
    <row r="276" spans="3:3" ht="17.25" customHeight="1">
      <c r="C276" s="14"/>
    </row>
    <row r="277" spans="3:3" ht="17.25" customHeight="1">
      <c r="C277" s="14"/>
    </row>
    <row r="278" spans="3:3" ht="17.25" customHeight="1">
      <c r="C278" s="14"/>
    </row>
    <row r="279" spans="3:3" ht="17.25" customHeight="1">
      <c r="C279" s="14"/>
    </row>
    <row r="280" spans="3:3" ht="17.25" customHeight="1">
      <c r="C280" s="14"/>
    </row>
    <row r="281" spans="3:3" ht="17.25" customHeight="1">
      <c r="C281" s="14"/>
    </row>
    <row r="282" spans="3:3" ht="17.25" customHeight="1">
      <c r="C282" s="14"/>
    </row>
    <row r="283" spans="3:3" ht="17.25" customHeight="1">
      <c r="C283" s="14"/>
    </row>
    <row r="284" spans="3:3" ht="17.25" customHeight="1">
      <c r="C284" s="14"/>
    </row>
    <row r="285" spans="3:3" ht="17.25" customHeight="1">
      <c r="C285" s="14"/>
    </row>
    <row r="286" spans="3:3" ht="17.25" customHeight="1">
      <c r="C286" s="14"/>
    </row>
    <row r="287" spans="3:3" ht="17.25" customHeight="1">
      <c r="C287" s="14"/>
    </row>
    <row r="288" spans="3:3" ht="17.25" customHeight="1">
      <c r="C288" s="14"/>
    </row>
    <row r="289" spans="3:3" ht="17.25" customHeight="1">
      <c r="C289" s="14"/>
    </row>
    <row r="290" spans="3:3" ht="17.25" customHeight="1">
      <c r="C290" s="14"/>
    </row>
    <row r="291" spans="3:3" ht="17.25" customHeight="1">
      <c r="C291" s="14"/>
    </row>
    <row r="292" spans="3:3" ht="17.25" customHeight="1">
      <c r="C292" s="14"/>
    </row>
    <row r="293" spans="3:3" ht="17.25" customHeight="1">
      <c r="C293" s="14"/>
    </row>
    <row r="294" spans="3:3" ht="17.25" customHeight="1">
      <c r="C294" s="14"/>
    </row>
    <row r="295" spans="3:3" ht="17.25" customHeight="1">
      <c r="C295" s="14"/>
    </row>
    <row r="296" spans="3:3" ht="17.25" customHeight="1">
      <c r="C296" s="14"/>
    </row>
    <row r="297" spans="3:3" ht="17.25" customHeight="1">
      <c r="C297" s="14"/>
    </row>
    <row r="298" spans="3:3" ht="17.25" customHeight="1">
      <c r="C298" s="14"/>
    </row>
    <row r="299" spans="3:3" ht="17.25" customHeight="1">
      <c r="C299" s="14"/>
    </row>
    <row r="300" spans="3:3" ht="17.25" customHeight="1">
      <c r="C300" s="14"/>
    </row>
    <row r="301" spans="3:3" ht="17.25" customHeight="1">
      <c r="C301" s="14"/>
    </row>
    <row r="302" spans="3:3" ht="17.25" customHeight="1">
      <c r="C302" s="14"/>
    </row>
    <row r="303" spans="3:3" ht="17.25" customHeight="1">
      <c r="C303" s="14"/>
    </row>
    <row r="304" spans="3:3" ht="17.25" customHeight="1">
      <c r="C304" s="14"/>
    </row>
    <row r="305" spans="3:3" ht="17.25" customHeight="1">
      <c r="C305" s="14"/>
    </row>
    <row r="306" spans="3:3" ht="17.25" customHeight="1">
      <c r="C306" s="14"/>
    </row>
    <row r="307" spans="3:3" ht="17.25" customHeight="1">
      <c r="C307" s="14"/>
    </row>
    <row r="308" spans="3:3" ht="17.25" customHeight="1">
      <c r="C308" s="14"/>
    </row>
    <row r="309" spans="3:3" ht="17.25" customHeight="1">
      <c r="C309" s="14"/>
    </row>
    <row r="310" spans="3:3" ht="17.25" customHeight="1">
      <c r="C310" s="14"/>
    </row>
    <row r="311" spans="3:3" ht="17.25" customHeight="1">
      <c r="C311" s="14"/>
    </row>
    <row r="312" spans="3:3" ht="17.25" customHeight="1">
      <c r="C312" s="14"/>
    </row>
    <row r="313" spans="3:3" ht="17.25" customHeight="1">
      <c r="C313" s="14"/>
    </row>
    <row r="314" spans="3:3" ht="17.25" customHeight="1">
      <c r="C314" s="14"/>
    </row>
    <row r="315" spans="3:3" ht="17.25" customHeight="1">
      <c r="C315" s="14"/>
    </row>
    <row r="316" spans="3:3" ht="17.25" customHeight="1">
      <c r="C316" s="14"/>
    </row>
    <row r="317" spans="3:3" ht="17.25" customHeight="1">
      <c r="C317" s="14"/>
    </row>
    <row r="318" spans="3:3" ht="17.25" customHeight="1">
      <c r="C318" s="14"/>
    </row>
    <row r="319" spans="3:3" ht="17.25" customHeight="1">
      <c r="C319" s="14"/>
    </row>
    <row r="320" spans="3:3" ht="17.25" customHeight="1">
      <c r="C320" s="14"/>
    </row>
    <row r="321" spans="3:3" ht="17.25" customHeight="1">
      <c r="C321" s="14"/>
    </row>
    <row r="322" spans="3:3" ht="17.25" customHeight="1">
      <c r="C322" s="14"/>
    </row>
    <row r="323" spans="3:3" ht="17.25" customHeight="1">
      <c r="C323" s="14"/>
    </row>
    <row r="324" spans="3:3" ht="17.25" customHeight="1">
      <c r="C324" s="14"/>
    </row>
    <row r="325" spans="3:3" ht="17.25" customHeight="1">
      <c r="C325" s="14"/>
    </row>
    <row r="326" spans="3:3" ht="17.25" customHeight="1">
      <c r="C326" s="14"/>
    </row>
    <row r="327" spans="3:3" ht="17.25" customHeight="1">
      <c r="C327" s="14"/>
    </row>
    <row r="328" spans="3:3" ht="17.25" customHeight="1">
      <c r="C328" s="14"/>
    </row>
    <row r="329" spans="3:3" ht="17.25" customHeight="1">
      <c r="C329" s="14"/>
    </row>
    <row r="330" spans="3:3" ht="17.25" customHeight="1">
      <c r="C330" s="14"/>
    </row>
    <row r="331" spans="3:3" ht="17.25" customHeight="1">
      <c r="C331" s="14"/>
    </row>
    <row r="332" spans="3:3" ht="17.25" customHeight="1">
      <c r="C332" s="14"/>
    </row>
    <row r="333" spans="3:3" ht="17.25" customHeight="1">
      <c r="C333" s="14"/>
    </row>
    <row r="334" spans="3:3" ht="17.25" customHeight="1">
      <c r="C334" s="14"/>
    </row>
    <row r="335" spans="3:3" ht="17.25" customHeight="1">
      <c r="C335" s="14"/>
    </row>
    <row r="336" spans="3:3" ht="17.25" customHeight="1">
      <c r="C336" s="14"/>
    </row>
    <row r="337" spans="3:3" ht="17.25" customHeight="1">
      <c r="C337" s="14"/>
    </row>
    <row r="338" spans="3:3" ht="17.25" customHeight="1">
      <c r="C338" s="14"/>
    </row>
    <row r="339" spans="3:3" ht="17.25" customHeight="1">
      <c r="C339" s="14"/>
    </row>
    <row r="340" spans="3:3" ht="17.25" customHeight="1">
      <c r="C340" s="14"/>
    </row>
    <row r="341" spans="3:3" ht="17.25" customHeight="1">
      <c r="C341" s="14"/>
    </row>
    <row r="342" spans="3:3" ht="17.25" customHeight="1">
      <c r="C342" s="14"/>
    </row>
    <row r="343" spans="3:3" ht="17.25" customHeight="1">
      <c r="C343" s="14"/>
    </row>
    <row r="344" spans="3:3" ht="17.25" customHeight="1">
      <c r="C344" s="14"/>
    </row>
    <row r="345" spans="3:3" ht="17.25" customHeight="1">
      <c r="C345" s="14"/>
    </row>
    <row r="346" spans="3:3" ht="17.25" customHeight="1">
      <c r="C346" s="14"/>
    </row>
    <row r="347" spans="3:3" ht="17.25" customHeight="1">
      <c r="C347" s="14"/>
    </row>
    <row r="348" spans="3:3" ht="17.25" customHeight="1">
      <c r="C348" s="14"/>
    </row>
    <row r="349" spans="3:3" ht="17.25" customHeight="1">
      <c r="C349" s="14"/>
    </row>
    <row r="350" spans="3:3" ht="17.25" customHeight="1">
      <c r="C350" s="14"/>
    </row>
    <row r="351" spans="3:3" ht="17.25" customHeight="1">
      <c r="C351" s="14"/>
    </row>
    <row r="352" spans="3:3" ht="17.25" customHeight="1">
      <c r="C352" s="14"/>
    </row>
    <row r="353" spans="3:3" ht="17.25" customHeight="1">
      <c r="C353" s="14"/>
    </row>
    <row r="354" spans="3:3" ht="17.25" customHeight="1">
      <c r="C354" s="14"/>
    </row>
    <row r="355" spans="3:3" ht="17.25" customHeight="1">
      <c r="C355" s="14"/>
    </row>
    <row r="356" spans="3:3" ht="17.25" customHeight="1">
      <c r="C356" s="14"/>
    </row>
    <row r="357" spans="3:3" ht="17.25" customHeight="1">
      <c r="C357" s="14"/>
    </row>
    <row r="358" spans="3:3" ht="17.25" customHeight="1">
      <c r="C358" s="14"/>
    </row>
    <row r="359" spans="3:3" ht="17.25" customHeight="1">
      <c r="C359" s="14"/>
    </row>
    <row r="360" spans="3:3" ht="17.25" customHeight="1">
      <c r="C360" s="14"/>
    </row>
    <row r="361" spans="3:3" ht="17.25" customHeight="1">
      <c r="C361" s="14"/>
    </row>
    <row r="362" spans="3:3" ht="17.25" customHeight="1">
      <c r="C362" s="14"/>
    </row>
    <row r="363" spans="3:3" ht="17.25" customHeight="1">
      <c r="C363" s="14"/>
    </row>
    <row r="364" spans="3:3" ht="17.25" customHeight="1">
      <c r="C364" s="14"/>
    </row>
    <row r="365" spans="3:3" ht="17.25" customHeight="1">
      <c r="C365" s="14"/>
    </row>
    <row r="366" spans="3:3" ht="17.25" customHeight="1">
      <c r="C366" s="14"/>
    </row>
    <row r="367" spans="3:3" ht="17.25" customHeight="1">
      <c r="C367" s="14"/>
    </row>
    <row r="368" spans="3:3" ht="17.25" customHeight="1">
      <c r="C368" s="14"/>
    </row>
    <row r="369" spans="3:3" ht="17.25" customHeight="1">
      <c r="C369" s="14"/>
    </row>
    <row r="370" spans="3:3" ht="17.25" customHeight="1">
      <c r="C370" s="14"/>
    </row>
    <row r="371" spans="3:3" ht="17.25" customHeight="1">
      <c r="C371" s="14"/>
    </row>
    <row r="372" spans="3:3" ht="17.25" customHeight="1">
      <c r="C372" s="14"/>
    </row>
    <row r="373" spans="3:3" ht="17.25" customHeight="1">
      <c r="C373" s="14"/>
    </row>
    <row r="374" spans="3:3" ht="17.25" customHeight="1">
      <c r="C374" s="14"/>
    </row>
    <row r="375" spans="3:3" ht="17.25" customHeight="1">
      <c r="C375" s="14"/>
    </row>
    <row r="376" spans="3:3" ht="17.25" customHeight="1">
      <c r="C376" s="14"/>
    </row>
    <row r="377" spans="3:3" ht="17.25" customHeight="1">
      <c r="C377" s="14"/>
    </row>
    <row r="378" spans="3:3" ht="17.25" customHeight="1">
      <c r="C378" s="14"/>
    </row>
    <row r="379" spans="3:3" ht="17.25" customHeight="1">
      <c r="C379" s="14"/>
    </row>
    <row r="380" spans="3:3" ht="17.25" customHeight="1">
      <c r="C380" s="14"/>
    </row>
    <row r="381" spans="3:3" ht="17.25" customHeight="1">
      <c r="C381" s="14"/>
    </row>
    <row r="382" spans="3:3" ht="17.25" customHeight="1">
      <c r="C382" s="14"/>
    </row>
    <row r="383" spans="3:3" ht="17.25" customHeight="1">
      <c r="C383" s="14"/>
    </row>
    <row r="384" spans="3:3" ht="17.25" customHeight="1">
      <c r="C384" s="14"/>
    </row>
    <row r="385" spans="3:3" ht="17.25" customHeight="1">
      <c r="C385" s="14"/>
    </row>
    <row r="386" spans="3:3" ht="17.25" customHeight="1">
      <c r="C386" s="14"/>
    </row>
    <row r="387" spans="3:3" ht="17.25" customHeight="1">
      <c r="C387" s="14"/>
    </row>
    <row r="388" spans="3:3" ht="17.25" customHeight="1">
      <c r="C388" s="14"/>
    </row>
    <row r="389" spans="3:3" ht="17.25" customHeight="1">
      <c r="C389" s="14"/>
    </row>
    <row r="390" spans="3:3" ht="17.25" customHeight="1">
      <c r="C390" s="14"/>
    </row>
    <row r="391" spans="3:3" ht="17.25" customHeight="1">
      <c r="C391" s="14"/>
    </row>
    <row r="392" spans="3:3" ht="17.25" customHeight="1">
      <c r="C392" s="14"/>
    </row>
    <row r="393" spans="3:3" ht="17.25" customHeight="1">
      <c r="C393" s="14"/>
    </row>
    <row r="394" spans="3:3" ht="17.25" customHeight="1">
      <c r="C394" s="14"/>
    </row>
    <row r="395" spans="3:3" ht="17.25" customHeight="1">
      <c r="C395" s="14"/>
    </row>
    <row r="396" spans="3:3" ht="17.25" customHeight="1">
      <c r="C396" s="14"/>
    </row>
    <row r="397" spans="3:3" ht="17.25" customHeight="1">
      <c r="C397" s="14"/>
    </row>
    <row r="398" spans="3:3" ht="17.25" customHeight="1">
      <c r="C398" s="14"/>
    </row>
    <row r="399" spans="3:3" ht="17.25" customHeight="1">
      <c r="C399" s="14"/>
    </row>
    <row r="400" spans="3:3" ht="17.25" customHeight="1">
      <c r="C400" s="14"/>
    </row>
    <row r="401" spans="3:3" ht="17.25" customHeight="1">
      <c r="C401" s="14"/>
    </row>
    <row r="402" spans="3:3" ht="17.25" customHeight="1">
      <c r="C402" s="14"/>
    </row>
    <row r="403" spans="3:3" ht="17.25" customHeight="1">
      <c r="C403" s="14"/>
    </row>
    <row r="404" spans="3:3" ht="17.25" customHeight="1">
      <c r="C404" s="14"/>
    </row>
    <row r="405" spans="3:3" ht="17.25" customHeight="1">
      <c r="C405" s="14"/>
    </row>
    <row r="406" spans="3:3" ht="17.25" customHeight="1">
      <c r="C406" s="14"/>
    </row>
    <row r="407" spans="3:3" ht="17.25" customHeight="1">
      <c r="C407" s="14"/>
    </row>
    <row r="408" spans="3:3" ht="17.25" customHeight="1">
      <c r="C408" s="14"/>
    </row>
    <row r="409" spans="3:3" ht="17.25" customHeight="1">
      <c r="C409" s="14"/>
    </row>
    <row r="410" spans="3:3" ht="17.25" customHeight="1">
      <c r="C410" s="14"/>
    </row>
    <row r="411" spans="3:3" ht="17.25" customHeight="1">
      <c r="C411" s="14"/>
    </row>
    <row r="412" spans="3:3" ht="17.25" customHeight="1">
      <c r="C412" s="14"/>
    </row>
    <row r="413" spans="3:3" ht="17.25" customHeight="1">
      <c r="C413" s="14"/>
    </row>
    <row r="414" spans="3:3" ht="17.25" customHeight="1">
      <c r="C414" s="14"/>
    </row>
    <row r="415" spans="3:3" ht="17.25" customHeight="1">
      <c r="C415" s="14"/>
    </row>
    <row r="416" spans="3:3" ht="17.25" customHeight="1">
      <c r="C416" s="14"/>
    </row>
    <row r="417" spans="3:3" ht="17.25" customHeight="1">
      <c r="C417" s="14"/>
    </row>
    <row r="418" spans="3:3" ht="17.25" customHeight="1">
      <c r="C418" s="14"/>
    </row>
    <row r="419" spans="3:3" ht="17.25" customHeight="1">
      <c r="C419" s="14"/>
    </row>
    <row r="420" spans="3:3" ht="17.25" customHeight="1">
      <c r="C420" s="14"/>
    </row>
    <row r="421" spans="3:3" ht="17.25" customHeight="1">
      <c r="C421" s="14"/>
    </row>
    <row r="422" spans="3:3" ht="17.25" customHeight="1">
      <c r="C422" s="14"/>
    </row>
    <row r="423" spans="3:3" ht="17.25" customHeight="1">
      <c r="C423" s="14"/>
    </row>
    <row r="424" spans="3:3" ht="17.25" customHeight="1">
      <c r="C424" s="14"/>
    </row>
    <row r="425" spans="3:3" ht="17.25" customHeight="1">
      <c r="C425" s="14"/>
    </row>
    <row r="426" spans="3:3" ht="17.25" customHeight="1">
      <c r="C426" s="14"/>
    </row>
    <row r="427" spans="3:3" ht="17.25" customHeight="1">
      <c r="C427" s="14"/>
    </row>
    <row r="428" spans="3:3" ht="17.25" customHeight="1">
      <c r="C428" s="14"/>
    </row>
    <row r="429" spans="3:3" ht="17.25" customHeight="1">
      <c r="C429" s="14"/>
    </row>
    <row r="430" spans="3:3" ht="17.25" customHeight="1">
      <c r="C430" s="14"/>
    </row>
    <row r="431" spans="3:3" ht="17.25" customHeight="1">
      <c r="C431" s="14"/>
    </row>
    <row r="432" spans="3:3" ht="17.25" customHeight="1">
      <c r="C432" s="14"/>
    </row>
    <row r="433" spans="3:3" ht="17.25" customHeight="1">
      <c r="C433" s="14"/>
    </row>
    <row r="434" spans="3:3" ht="17.25" customHeight="1">
      <c r="C434" s="14"/>
    </row>
    <row r="435" spans="3:3" ht="17.25" customHeight="1">
      <c r="C435" s="14"/>
    </row>
    <row r="436" spans="3:3" ht="17.25" customHeight="1">
      <c r="C436" s="14"/>
    </row>
    <row r="437" spans="3:3" ht="17.25" customHeight="1">
      <c r="C437" s="14"/>
    </row>
    <row r="438" spans="3:3" ht="17.25" customHeight="1">
      <c r="C438" s="14"/>
    </row>
    <row r="439" spans="3:3" ht="17.25" customHeight="1">
      <c r="C439" s="14"/>
    </row>
    <row r="440" spans="3:3" ht="17.25" customHeight="1">
      <c r="C440" s="14"/>
    </row>
    <row r="441" spans="3:3" ht="17.25" customHeight="1">
      <c r="C441" s="14"/>
    </row>
    <row r="442" spans="3:3" ht="17.25" customHeight="1">
      <c r="C442" s="14"/>
    </row>
    <row r="443" spans="3:3" ht="17.25" customHeight="1">
      <c r="C443" s="14"/>
    </row>
    <row r="444" spans="3:3" ht="17.25" customHeight="1">
      <c r="C444" s="14"/>
    </row>
    <row r="445" spans="3:3" ht="17.25" customHeight="1">
      <c r="C445" s="14"/>
    </row>
    <row r="446" spans="3:3" ht="17.25" customHeight="1">
      <c r="C446" s="14"/>
    </row>
    <row r="447" spans="3:3" ht="17.25" customHeight="1">
      <c r="C447" s="14"/>
    </row>
    <row r="448" spans="3:3" ht="17.25" customHeight="1">
      <c r="C448" s="14"/>
    </row>
    <row r="449" spans="3:3" ht="17.25" customHeight="1">
      <c r="C449" s="14"/>
    </row>
    <row r="450" spans="3:3" ht="17.25" customHeight="1">
      <c r="C450" s="14"/>
    </row>
    <row r="451" spans="3:3" ht="17.25" customHeight="1">
      <c r="C451" s="14"/>
    </row>
    <row r="452" spans="3:3" ht="17.25" customHeight="1">
      <c r="C452" s="14"/>
    </row>
    <row r="453" spans="3:3" ht="17.25" customHeight="1">
      <c r="C453" s="14"/>
    </row>
    <row r="454" spans="3:3" ht="17.25" customHeight="1">
      <c r="C454" s="14"/>
    </row>
    <row r="455" spans="3:3" ht="17.25" customHeight="1">
      <c r="C455" s="14"/>
    </row>
    <row r="456" spans="3:3" ht="17.25" customHeight="1">
      <c r="C456" s="14"/>
    </row>
    <row r="457" spans="3:3" ht="17.25" customHeight="1">
      <c r="C457" s="14"/>
    </row>
    <row r="458" spans="3:3" ht="17.25" customHeight="1">
      <c r="C458" s="14"/>
    </row>
    <row r="459" spans="3:3" ht="17.25" customHeight="1">
      <c r="C459" s="14"/>
    </row>
    <row r="460" spans="3:3" ht="17.25" customHeight="1">
      <c r="C460" s="14"/>
    </row>
    <row r="461" spans="3:3" ht="17.25" customHeight="1">
      <c r="C461" s="14"/>
    </row>
    <row r="462" spans="3:3" ht="17.25" customHeight="1">
      <c r="C462" s="14"/>
    </row>
    <row r="463" spans="3:3" ht="17.25" customHeight="1">
      <c r="C463" s="14"/>
    </row>
    <row r="464" spans="3:3" ht="17.25" customHeight="1">
      <c r="C464" s="14"/>
    </row>
    <row r="465" spans="3:3" ht="17.25" customHeight="1">
      <c r="C465" s="14"/>
    </row>
    <row r="466" spans="3:3" ht="17.25" customHeight="1">
      <c r="C466" s="14"/>
    </row>
    <row r="467" spans="3:3" ht="17.25" customHeight="1">
      <c r="C467" s="14"/>
    </row>
    <row r="468" spans="3:3" ht="17.25" customHeight="1">
      <c r="C468" s="14"/>
    </row>
    <row r="469" spans="3:3" ht="17.25" customHeight="1">
      <c r="C469" s="14"/>
    </row>
    <row r="470" spans="3:3" ht="17.25" customHeight="1">
      <c r="C470" s="14"/>
    </row>
    <row r="471" spans="3:3" ht="17.25" customHeight="1">
      <c r="C471" s="14"/>
    </row>
    <row r="472" spans="3:3" ht="17.25" customHeight="1">
      <c r="C472" s="14"/>
    </row>
    <row r="473" spans="3:3" ht="17.25" customHeight="1">
      <c r="C473" s="14"/>
    </row>
    <row r="474" spans="3:3" ht="17.25" customHeight="1">
      <c r="C474" s="14"/>
    </row>
    <row r="475" spans="3:3" ht="17.25" customHeight="1">
      <c r="C475" s="14"/>
    </row>
    <row r="476" spans="3:3" ht="17.25" customHeight="1">
      <c r="C476" s="14"/>
    </row>
    <row r="477" spans="3:3" ht="17.25" customHeight="1">
      <c r="C477" s="14"/>
    </row>
    <row r="478" spans="3:3" ht="17.25" customHeight="1">
      <c r="C478" s="14"/>
    </row>
    <row r="479" spans="3:3" ht="17.25" customHeight="1">
      <c r="C479" s="14"/>
    </row>
    <row r="480" spans="3:3" ht="17.25" customHeight="1">
      <c r="C480" s="14"/>
    </row>
    <row r="481" spans="3:3" ht="17.25" customHeight="1">
      <c r="C481" s="14"/>
    </row>
    <row r="482" spans="3:3" ht="17.25" customHeight="1">
      <c r="C482" s="14"/>
    </row>
    <row r="483" spans="3:3" ht="17.25" customHeight="1">
      <c r="C483" s="14"/>
    </row>
    <row r="484" spans="3:3" ht="17.25" customHeight="1">
      <c r="C484" s="14"/>
    </row>
    <row r="485" spans="3:3" ht="17.25" customHeight="1">
      <c r="C485" s="14"/>
    </row>
    <row r="486" spans="3:3" ht="17.25" customHeight="1">
      <c r="C486" s="14"/>
    </row>
    <row r="487" spans="3:3" ht="17.25" customHeight="1">
      <c r="C487" s="14"/>
    </row>
    <row r="488" spans="3:3" ht="17.25" customHeight="1">
      <c r="C488" s="14"/>
    </row>
    <row r="489" spans="3:3" ht="17.25" customHeight="1">
      <c r="C489" s="14"/>
    </row>
    <row r="490" spans="3:3" ht="17.25" customHeight="1">
      <c r="C490" s="14"/>
    </row>
    <row r="491" spans="3:3" ht="17.25" customHeight="1">
      <c r="C491" s="14"/>
    </row>
    <row r="492" spans="3:3" ht="17.25" customHeight="1">
      <c r="C492" s="14"/>
    </row>
    <row r="493" spans="3:3" ht="17.25" customHeight="1">
      <c r="C493" s="14"/>
    </row>
    <row r="494" spans="3:3" ht="17.25" customHeight="1">
      <c r="C494" s="14"/>
    </row>
    <row r="495" spans="3:3" ht="17.25" customHeight="1">
      <c r="C495" s="14"/>
    </row>
    <row r="496" spans="3:3" ht="17.25" customHeight="1">
      <c r="C496" s="14"/>
    </row>
    <row r="497" spans="3:3" ht="17.25" customHeight="1">
      <c r="C497" s="14"/>
    </row>
    <row r="498" spans="3:3" ht="17.25" customHeight="1">
      <c r="C498" s="14"/>
    </row>
    <row r="499" spans="3:3" ht="17.25" customHeight="1">
      <c r="C499" s="14"/>
    </row>
    <row r="500" spans="3:3" ht="17.25" customHeight="1">
      <c r="C500" s="14"/>
    </row>
    <row r="501" spans="3:3" ht="17.25" customHeight="1">
      <c r="C501" s="14"/>
    </row>
    <row r="502" spans="3:3" ht="17.25" customHeight="1">
      <c r="C502" s="14"/>
    </row>
    <row r="503" spans="3:3" ht="17.25" customHeight="1">
      <c r="C503" s="14"/>
    </row>
    <row r="504" spans="3:3" ht="17.25" customHeight="1">
      <c r="C504" s="14"/>
    </row>
    <row r="505" spans="3:3" ht="17.25" customHeight="1">
      <c r="C505" s="14"/>
    </row>
    <row r="506" spans="3:3" ht="17.25" customHeight="1">
      <c r="C506" s="14"/>
    </row>
    <row r="507" spans="3:3" ht="17.25" customHeight="1">
      <c r="C507" s="14"/>
    </row>
    <row r="508" spans="3:3" ht="17.25" customHeight="1">
      <c r="C508" s="14"/>
    </row>
    <row r="509" spans="3:3" ht="17.25" customHeight="1">
      <c r="C509" s="14"/>
    </row>
    <row r="510" spans="3:3" ht="17.25" customHeight="1">
      <c r="C510" s="14"/>
    </row>
    <row r="511" spans="3:3" ht="17.25" customHeight="1">
      <c r="C511" s="14"/>
    </row>
    <row r="512" spans="3:3" ht="17.25" customHeight="1">
      <c r="C512" s="14"/>
    </row>
    <row r="513" spans="3:3" ht="17.25" customHeight="1">
      <c r="C513" s="14"/>
    </row>
    <row r="514" spans="3:3" ht="17.25" customHeight="1">
      <c r="C514" s="14"/>
    </row>
    <row r="515" spans="3:3" ht="17.25" customHeight="1">
      <c r="C515" s="14"/>
    </row>
    <row r="516" spans="3:3" ht="17.25" customHeight="1">
      <c r="C516" s="14"/>
    </row>
    <row r="517" spans="3:3" ht="17.25" customHeight="1">
      <c r="C517" s="14"/>
    </row>
    <row r="518" spans="3:3" ht="17.25" customHeight="1">
      <c r="C518" s="14"/>
    </row>
    <row r="519" spans="3:3" ht="17.25" customHeight="1">
      <c r="C519" s="14"/>
    </row>
    <row r="520" spans="3:3" ht="17.25" customHeight="1">
      <c r="C520" s="14"/>
    </row>
    <row r="521" spans="3:3" ht="17.25" customHeight="1">
      <c r="C521" s="14"/>
    </row>
    <row r="522" spans="3:3" ht="17.25" customHeight="1">
      <c r="C522" s="14"/>
    </row>
    <row r="523" spans="3:3" ht="17.25" customHeight="1">
      <c r="C523" s="14"/>
    </row>
    <row r="524" spans="3:3" ht="17.25" customHeight="1">
      <c r="C524" s="14"/>
    </row>
    <row r="525" spans="3:3" ht="17.25" customHeight="1">
      <c r="C525" s="14"/>
    </row>
    <row r="526" spans="3:3" ht="17.25" customHeight="1">
      <c r="C526" s="14"/>
    </row>
    <row r="527" spans="3:3" ht="17.25" customHeight="1">
      <c r="C527" s="14"/>
    </row>
    <row r="528" spans="3:3" ht="17.25" customHeight="1">
      <c r="C528" s="14"/>
    </row>
    <row r="529" spans="3:3" ht="17.25" customHeight="1">
      <c r="C529" s="14"/>
    </row>
    <row r="530" spans="3:3" ht="17.25" customHeight="1">
      <c r="C530" s="14"/>
    </row>
    <row r="531" spans="3:3" ht="17.25" customHeight="1">
      <c r="C531" s="14"/>
    </row>
    <row r="532" spans="3:3" ht="17.25" customHeight="1">
      <c r="C532" s="14"/>
    </row>
    <row r="533" spans="3:3" ht="17.25" customHeight="1">
      <c r="C533" s="14"/>
    </row>
    <row r="534" spans="3:3" ht="17.25" customHeight="1">
      <c r="C534" s="14"/>
    </row>
    <row r="535" spans="3:3" ht="17.25" customHeight="1">
      <c r="C535" s="14"/>
    </row>
    <row r="536" spans="3:3" ht="17.25" customHeight="1">
      <c r="C536" s="14"/>
    </row>
    <row r="537" spans="3:3" ht="17.25" customHeight="1">
      <c r="C537" s="14"/>
    </row>
    <row r="538" spans="3:3" ht="17.25" customHeight="1">
      <c r="C538" s="14"/>
    </row>
    <row r="539" spans="3:3" ht="17.25" customHeight="1">
      <c r="C539" s="14"/>
    </row>
    <row r="540" spans="3:3" ht="17.25" customHeight="1">
      <c r="C540" s="14"/>
    </row>
    <row r="541" spans="3:3" ht="17.25" customHeight="1">
      <c r="C541" s="14"/>
    </row>
    <row r="542" spans="3:3" ht="17.25" customHeight="1">
      <c r="C542" s="14"/>
    </row>
    <row r="543" spans="3:3" ht="17.25" customHeight="1">
      <c r="C543" s="14"/>
    </row>
    <row r="544" spans="3:3" ht="17.25" customHeight="1">
      <c r="C544" s="14"/>
    </row>
    <row r="545" spans="3:3" ht="17.25" customHeight="1">
      <c r="C545" s="14"/>
    </row>
    <row r="546" spans="3:3" ht="17.25" customHeight="1">
      <c r="C546" s="14"/>
    </row>
    <row r="547" spans="3:3" ht="17.25" customHeight="1">
      <c r="C547" s="14"/>
    </row>
    <row r="548" spans="3:3" ht="17.25" customHeight="1">
      <c r="C548" s="14"/>
    </row>
    <row r="549" spans="3:3" ht="17.25" customHeight="1">
      <c r="C549" s="14"/>
    </row>
    <row r="550" spans="3:3" ht="17.25" customHeight="1">
      <c r="C550" s="14"/>
    </row>
    <row r="551" spans="3:3" ht="17.25" customHeight="1">
      <c r="C551" s="14"/>
    </row>
    <row r="552" spans="3:3" ht="17.25" customHeight="1">
      <c r="C552" s="14"/>
    </row>
    <row r="553" spans="3:3" ht="17.25" customHeight="1">
      <c r="C553" s="14"/>
    </row>
    <row r="554" spans="3:3" ht="17.25" customHeight="1">
      <c r="C554" s="14"/>
    </row>
    <row r="555" spans="3:3" ht="17.25" customHeight="1">
      <c r="C555" s="14"/>
    </row>
    <row r="556" spans="3:3" ht="17.25" customHeight="1">
      <c r="C556" s="14"/>
    </row>
    <row r="557" spans="3:3" ht="17.25" customHeight="1">
      <c r="C557" s="14"/>
    </row>
    <row r="558" spans="3:3" ht="17.25" customHeight="1">
      <c r="C558" s="14"/>
    </row>
    <row r="559" spans="3:3" ht="17.25" customHeight="1">
      <c r="C559" s="14"/>
    </row>
    <row r="560" spans="3:3" ht="17.25" customHeight="1">
      <c r="C560" s="14"/>
    </row>
    <row r="561" spans="3:3" ht="17.25" customHeight="1">
      <c r="C561" s="14"/>
    </row>
    <row r="562" spans="3:3" ht="17.25" customHeight="1">
      <c r="C562" s="14"/>
    </row>
    <row r="563" spans="3:3" ht="17.25" customHeight="1">
      <c r="C563" s="14"/>
    </row>
    <row r="564" spans="3:3" ht="17.25" customHeight="1">
      <c r="C564" s="14"/>
    </row>
    <row r="565" spans="3:3" ht="17.25" customHeight="1">
      <c r="C565" s="14"/>
    </row>
    <row r="566" spans="3:3" ht="17.25" customHeight="1">
      <c r="C566" s="14"/>
    </row>
    <row r="567" spans="3:3" ht="17.25" customHeight="1">
      <c r="C567" s="14"/>
    </row>
    <row r="568" spans="3:3" ht="17.25" customHeight="1">
      <c r="C568" s="14"/>
    </row>
    <row r="569" spans="3:3" ht="17.25" customHeight="1">
      <c r="C569" s="14"/>
    </row>
    <row r="570" spans="3:3" ht="17.25" customHeight="1">
      <c r="C570" s="14"/>
    </row>
    <row r="571" spans="3:3" ht="17.25" customHeight="1">
      <c r="C571" s="14"/>
    </row>
    <row r="572" spans="3:3" ht="17.25" customHeight="1">
      <c r="C572" s="14"/>
    </row>
    <row r="573" spans="3:3" ht="17.25" customHeight="1">
      <c r="C573" s="14"/>
    </row>
    <row r="574" spans="3:3" ht="17.25" customHeight="1">
      <c r="C574" s="14"/>
    </row>
    <row r="575" spans="3:3" ht="17.25" customHeight="1">
      <c r="C575" s="14"/>
    </row>
    <row r="576" spans="3:3" ht="17.25" customHeight="1">
      <c r="C576" s="14"/>
    </row>
    <row r="577" spans="3:3" ht="17.25" customHeight="1">
      <c r="C577" s="14"/>
    </row>
    <row r="578" spans="3:3" ht="17.25" customHeight="1">
      <c r="C578" s="14"/>
    </row>
    <row r="579" spans="3:3" ht="17.25" customHeight="1">
      <c r="C579" s="14"/>
    </row>
    <row r="580" spans="3:3" ht="17.25" customHeight="1">
      <c r="C580" s="14"/>
    </row>
    <row r="581" spans="3:3" ht="17.25" customHeight="1">
      <c r="C581" s="14"/>
    </row>
    <row r="582" spans="3:3" ht="17.25" customHeight="1">
      <c r="C582" s="14"/>
    </row>
    <row r="583" spans="3:3" ht="17.25" customHeight="1">
      <c r="C583" s="14"/>
    </row>
    <row r="584" spans="3:3" ht="17.25" customHeight="1">
      <c r="C584" s="14"/>
    </row>
    <row r="585" spans="3:3" ht="17.25" customHeight="1">
      <c r="C585" s="14"/>
    </row>
    <row r="586" spans="3:3" ht="17.25" customHeight="1">
      <c r="C586" s="14"/>
    </row>
    <row r="587" spans="3:3" ht="17.25" customHeight="1">
      <c r="C587" s="14"/>
    </row>
    <row r="588" spans="3:3" ht="17.25" customHeight="1">
      <c r="C588" s="14"/>
    </row>
    <row r="589" spans="3:3" ht="17.25" customHeight="1">
      <c r="C589" s="14"/>
    </row>
    <row r="590" spans="3:3" ht="17.25" customHeight="1">
      <c r="C590" s="14"/>
    </row>
    <row r="591" spans="3:3" ht="17.25" customHeight="1">
      <c r="C591" s="14"/>
    </row>
    <row r="592" spans="3:3" ht="17.25" customHeight="1">
      <c r="C592" s="14"/>
    </row>
    <row r="593" spans="3:3" ht="17.25" customHeight="1">
      <c r="C593" s="14"/>
    </row>
    <row r="594" spans="3:3" ht="17.25" customHeight="1">
      <c r="C594" s="14"/>
    </row>
    <row r="595" spans="3:3" ht="17.25" customHeight="1">
      <c r="C595" s="14"/>
    </row>
    <row r="596" spans="3:3" ht="17.25" customHeight="1">
      <c r="C596" s="14"/>
    </row>
    <row r="597" spans="3:3" ht="17.25" customHeight="1">
      <c r="C597" s="14"/>
    </row>
    <row r="598" spans="3:3" ht="17.25" customHeight="1">
      <c r="C598" s="14"/>
    </row>
    <row r="599" spans="3:3" ht="17.25" customHeight="1">
      <c r="C599" s="14"/>
    </row>
    <row r="600" spans="3:3" ht="17.25" customHeight="1">
      <c r="C600" s="14"/>
    </row>
    <row r="601" spans="3:3" ht="17.25" customHeight="1">
      <c r="C601" s="14"/>
    </row>
    <row r="602" spans="3:3" ht="17.25" customHeight="1">
      <c r="C602" s="14"/>
    </row>
    <row r="603" spans="3:3" ht="17.25" customHeight="1">
      <c r="C603" s="14"/>
    </row>
    <row r="604" spans="3:3" ht="17.25" customHeight="1">
      <c r="C604" s="14"/>
    </row>
    <row r="605" spans="3:3" ht="17.25" customHeight="1">
      <c r="C605" s="14"/>
    </row>
    <row r="606" spans="3:3" ht="17.25" customHeight="1">
      <c r="C606" s="14"/>
    </row>
    <row r="607" spans="3:3" ht="17.25" customHeight="1">
      <c r="C607" s="14"/>
    </row>
    <row r="608" spans="3:3" ht="17.25" customHeight="1">
      <c r="C608" s="14"/>
    </row>
    <row r="609" spans="3:3" ht="17.25" customHeight="1">
      <c r="C609" s="14"/>
    </row>
    <row r="610" spans="3:3" ht="17.25" customHeight="1">
      <c r="C610" s="14"/>
    </row>
    <row r="611" spans="3:3" ht="17.25" customHeight="1">
      <c r="C611" s="14"/>
    </row>
    <row r="612" spans="3:3" ht="17.25" customHeight="1">
      <c r="C612" s="14"/>
    </row>
    <row r="613" spans="3:3" ht="17.25" customHeight="1">
      <c r="C613" s="14"/>
    </row>
    <row r="614" spans="3:3" ht="17.25" customHeight="1">
      <c r="C614" s="14"/>
    </row>
    <row r="615" spans="3:3" ht="17.25" customHeight="1">
      <c r="C615" s="14"/>
    </row>
    <row r="616" spans="3:3" ht="17.25" customHeight="1">
      <c r="C616" s="14"/>
    </row>
    <row r="617" spans="3:3" ht="17.25" customHeight="1">
      <c r="C617" s="14"/>
    </row>
    <row r="618" spans="3:3" ht="17.25" customHeight="1">
      <c r="C618" s="14"/>
    </row>
    <row r="619" spans="3:3" ht="17.25" customHeight="1">
      <c r="C619" s="14"/>
    </row>
    <row r="620" spans="3:3" ht="17.25" customHeight="1">
      <c r="C620" s="14"/>
    </row>
    <row r="621" spans="3:3" ht="17.25" customHeight="1">
      <c r="C621" s="14"/>
    </row>
    <row r="622" spans="3:3" ht="17.25" customHeight="1">
      <c r="C622" s="14"/>
    </row>
    <row r="623" spans="3:3" ht="17.25" customHeight="1">
      <c r="C623" s="14"/>
    </row>
    <row r="624" spans="3:3" ht="17.25" customHeight="1">
      <c r="C624" s="14"/>
    </row>
    <row r="625" spans="3:3" ht="17.25" customHeight="1">
      <c r="C625" s="14"/>
    </row>
    <row r="626" spans="3:3" ht="17.25" customHeight="1">
      <c r="C626" s="14"/>
    </row>
    <row r="627" spans="3:3" ht="17.25" customHeight="1">
      <c r="C627" s="14"/>
    </row>
    <row r="628" spans="3:3" ht="17.25" customHeight="1">
      <c r="C628" s="14"/>
    </row>
    <row r="629" spans="3:3" ht="17.25" customHeight="1">
      <c r="C629" s="14"/>
    </row>
    <row r="630" spans="3:3" ht="17.25" customHeight="1">
      <c r="C630" s="14"/>
    </row>
    <row r="631" spans="3:3" ht="17.25" customHeight="1">
      <c r="C631" s="14"/>
    </row>
    <row r="632" spans="3:3" ht="17.25" customHeight="1">
      <c r="C632" s="14"/>
    </row>
    <row r="633" spans="3:3" ht="17.25" customHeight="1">
      <c r="C633" s="14"/>
    </row>
    <row r="634" spans="3:3" ht="17.25" customHeight="1">
      <c r="C634" s="14"/>
    </row>
    <row r="635" spans="3:3" ht="17.25" customHeight="1">
      <c r="C635" s="14"/>
    </row>
    <row r="636" spans="3:3" ht="17.25" customHeight="1">
      <c r="C636" s="14"/>
    </row>
    <row r="637" spans="3:3" ht="17.25" customHeight="1">
      <c r="C637" s="14"/>
    </row>
    <row r="638" spans="3:3" ht="17.25" customHeight="1">
      <c r="C638" s="14"/>
    </row>
    <row r="639" spans="3:3" ht="17.25" customHeight="1">
      <c r="C639" s="14"/>
    </row>
    <row r="640" spans="3:3" ht="17.25" customHeight="1">
      <c r="C640" s="14"/>
    </row>
    <row r="641" spans="3:3" ht="17.25" customHeight="1">
      <c r="C641" s="14"/>
    </row>
    <row r="642" spans="3:3" ht="17.25" customHeight="1">
      <c r="C642" s="14"/>
    </row>
    <row r="643" spans="3:3" ht="17.25" customHeight="1">
      <c r="C643" s="14"/>
    </row>
    <row r="644" spans="3:3" ht="17.25" customHeight="1">
      <c r="C644" s="14"/>
    </row>
    <row r="645" spans="3:3" ht="17.25" customHeight="1">
      <c r="C645" s="14"/>
    </row>
    <row r="646" spans="3:3" ht="17.25" customHeight="1">
      <c r="C646" s="14"/>
    </row>
    <row r="647" spans="3:3" ht="17.25" customHeight="1">
      <c r="C647" s="14"/>
    </row>
    <row r="648" spans="3:3" ht="17.25" customHeight="1">
      <c r="C648" s="14"/>
    </row>
    <row r="649" spans="3:3" ht="17.25" customHeight="1">
      <c r="C649" s="14"/>
    </row>
    <row r="650" spans="3:3" ht="17.25" customHeight="1">
      <c r="C650" s="14"/>
    </row>
    <row r="651" spans="3:3" ht="17.25" customHeight="1">
      <c r="C651" s="14"/>
    </row>
    <row r="652" spans="3:3" ht="17.25" customHeight="1">
      <c r="C652" s="14"/>
    </row>
    <row r="653" spans="3:3" ht="17.25" customHeight="1">
      <c r="C653" s="14"/>
    </row>
    <row r="654" spans="3:3" ht="17.25" customHeight="1">
      <c r="C654" s="14"/>
    </row>
    <row r="655" spans="3:3" ht="17.25" customHeight="1">
      <c r="C655" s="14"/>
    </row>
    <row r="656" spans="3:3" ht="17.25" customHeight="1">
      <c r="C656" s="14"/>
    </row>
    <row r="657" spans="3:3" ht="17.25" customHeight="1">
      <c r="C657" s="14"/>
    </row>
    <row r="658" spans="3:3" ht="17.25" customHeight="1">
      <c r="C658" s="14"/>
    </row>
    <row r="659" spans="3:3" ht="17.25" customHeight="1">
      <c r="C659" s="14"/>
    </row>
    <row r="660" spans="3:3" ht="17.25" customHeight="1">
      <c r="C660" s="14"/>
    </row>
    <row r="661" spans="3:3" ht="17.25" customHeight="1">
      <c r="C661" s="14"/>
    </row>
    <row r="662" spans="3:3" ht="17.25" customHeight="1">
      <c r="C662" s="14"/>
    </row>
    <row r="663" spans="3:3" ht="17.25" customHeight="1">
      <c r="C663" s="14"/>
    </row>
    <row r="664" spans="3:3" ht="17.25" customHeight="1">
      <c r="C664" s="14"/>
    </row>
    <row r="665" spans="3:3" ht="17.25" customHeight="1">
      <c r="C665" s="14"/>
    </row>
    <row r="666" spans="3:3" ht="17.25" customHeight="1">
      <c r="C666" s="14"/>
    </row>
    <row r="667" spans="3:3" ht="17.25" customHeight="1">
      <c r="C667" s="14"/>
    </row>
    <row r="668" spans="3:3" ht="17.25" customHeight="1">
      <c r="C668" s="14"/>
    </row>
    <row r="669" spans="3:3" ht="17.25" customHeight="1">
      <c r="C669" s="14"/>
    </row>
    <row r="670" spans="3:3" ht="17.25" customHeight="1">
      <c r="C670" s="14"/>
    </row>
    <row r="671" spans="3:3" ht="17.25" customHeight="1">
      <c r="C671" s="14"/>
    </row>
    <row r="672" spans="3:3" ht="17.25" customHeight="1">
      <c r="C672" s="14"/>
    </row>
    <row r="673" spans="3:3" ht="17.25" customHeight="1">
      <c r="C673" s="14"/>
    </row>
    <row r="674" spans="3:3" ht="17.25" customHeight="1">
      <c r="C674" s="14"/>
    </row>
    <row r="675" spans="3:3" ht="17.25" customHeight="1">
      <c r="C675" s="14"/>
    </row>
    <row r="676" spans="3:3" ht="17.25" customHeight="1">
      <c r="C676" s="14"/>
    </row>
    <row r="677" spans="3:3" ht="17.25" customHeight="1">
      <c r="C677" s="14"/>
    </row>
    <row r="678" spans="3:3" ht="17.25" customHeight="1">
      <c r="C678" s="14"/>
    </row>
    <row r="679" spans="3:3" ht="17.25" customHeight="1">
      <c r="C679" s="14"/>
    </row>
    <row r="680" spans="3:3" ht="17.25" customHeight="1">
      <c r="C680" s="14"/>
    </row>
    <row r="681" spans="3:3" ht="17.25" customHeight="1">
      <c r="C681" s="14"/>
    </row>
    <row r="682" spans="3:3" ht="17.25" customHeight="1">
      <c r="C682" s="14"/>
    </row>
    <row r="683" spans="3:3" ht="17.25" customHeight="1">
      <c r="C683" s="14"/>
    </row>
    <row r="684" spans="3:3" ht="17.25" customHeight="1">
      <c r="C684" s="14"/>
    </row>
    <row r="685" spans="3:3" ht="17.25" customHeight="1">
      <c r="C685" s="14"/>
    </row>
    <row r="686" spans="3:3" ht="17.25" customHeight="1">
      <c r="C686" s="14"/>
    </row>
    <row r="687" spans="3:3" ht="17.25" customHeight="1">
      <c r="C687" s="14"/>
    </row>
    <row r="688" spans="3:3" ht="17.25" customHeight="1">
      <c r="C688" s="14"/>
    </row>
    <row r="689" spans="3:3" ht="17.25" customHeight="1">
      <c r="C689" s="14"/>
    </row>
    <row r="690" spans="3:3" ht="17.25" customHeight="1">
      <c r="C690" s="14"/>
    </row>
    <row r="691" spans="3:3" ht="17.25" customHeight="1">
      <c r="C691" s="14"/>
    </row>
    <row r="692" spans="3:3" ht="17.25" customHeight="1">
      <c r="C692" s="14"/>
    </row>
    <row r="693" spans="3:3" ht="17.25" customHeight="1">
      <c r="C693" s="14"/>
    </row>
    <row r="694" spans="3:3" ht="17.25" customHeight="1">
      <c r="C694" s="14"/>
    </row>
    <row r="695" spans="3:3" ht="17.25" customHeight="1">
      <c r="C695" s="14"/>
    </row>
    <row r="696" spans="3:3" ht="17.25" customHeight="1">
      <c r="C696" s="14"/>
    </row>
    <row r="697" spans="3:3" ht="17.25" customHeight="1">
      <c r="C697" s="14"/>
    </row>
    <row r="698" spans="3:3" ht="17.25" customHeight="1">
      <c r="C698" s="14"/>
    </row>
    <row r="699" spans="3:3" ht="17.25" customHeight="1">
      <c r="C699" s="14"/>
    </row>
    <row r="700" spans="3:3" ht="17.25" customHeight="1">
      <c r="C700" s="14"/>
    </row>
    <row r="701" spans="3:3" ht="17.25" customHeight="1">
      <c r="C701" s="14"/>
    </row>
    <row r="702" spans="3:3" ht="17.25" customHeight="1">
      <c r="C702" s="14"/>
    </row>
    <row r="703" spans="3:3" ht="17.25" customHeight="1">
      <c r="C703" s="14"/>
    </row>
    <row r="704" spans="3:3" ht="17.25" customHeight="1">
      <c r="C704" s="14"/>
    </row>
    <row r="705" spans="3:3" ht="17.25" customHeight="1">
      <c r="C705" s="14"/>
    </row>
    <row r="706" spans="3:3" ht="17.25" customHeight="1">
      <c r="C706" s="14"/>
    </row>
    <row r="707" spans="3:3" ht="17.25" customHeight="1">
      <c r="C707" s="14"/>
    </row>
    <row r="708" spans="3:3" ht="17.25" customHeight="1">
      <c r="C708" s="14"/>
    </row>
    <row r="709" spans="3:3" ht="17.25" customHeight="1">
      <c r="C709" s="14"/>
    </row>
    <row r="710" spans="3:3" ht="17.25" customHeight="1">
      <c r="C710" s="14"/>
    </row>
    <row r="711" spans="3:3" ht="17.25" customHeight="1">
      <c r="C711" s="14"/>
    </row>
    <row r="712" spans="3:3" ht="17.25" customHeight="1">
      <c r="C712" s="14"/>
    </row>
    <row r="713" spans="3:3" ht="17.25" customHeight="1">
      <c r="C713" s="14"/>
    </row>
    <row r="714" spans="3:3" ht="17.25" customHeight="1">
      <c r="C714" s="14"/>
    </row>
    <row r="715" spans="3:3" ht="17.25" customHeight="1">
      <c r="C715" s="14"/>
    </row>
    <row r="716" spans="3:3" ht="17.25" customHeight="1">
      <c r="C716" s="14"/>
    </row>
    <row r="717" spans="3:3" ht="17.25" customHeight="1">
      <c r="C717" s="14"/>
    </row>
    <row r="718" spans="3:3" ht="17.25" customHeight="1">
      <c r="C718" s="14"/>
    </row>
    <row r="719" spans="3:3" ht="17.25" customHeight="1">
      <c r="C719" s="14"/>
    </row>
    <row r="720" spans="3:3" ht="17.25" customHeight="1">
      <c r="C720" s="14"/>
    </row>
    <row r="721" spans="3:3" ht="17.25" customHeight="1">
      <c r="C721" s="14"/>
    </row>
    <row r="722" spans="3:3" ht="17.25" customHeight="1">
      <c r="C722" s="14"/>
    </row>
    <row r="723" spans="3:3" ht="17.25" customHeight="1">
      <c r="C723" s="14"/>
    </row>
    <row r="724" spans="3:3" ht="17.25" customHeight="1">
      <c r="C724" s="14"/>
    </row>
    <row r="725" spans="3:3" ht="17.25" customHeight="1">
      <c r="C725" s="14"/>
    </row>
    <row r="726" spans="3:3" ht="17.25" customHeight="1">
      <c r="C726" s="14"/>
    </row>
    <row r="727" spans="3:3" ht="17.25" customHeight="1">
      <c r="C727" s="14"/>
    </row>
    <row r="728" spans="3:3" ht="17.25" customHeight="1">
      <c r="C728" s="14"/>
    </row>
    <row r="729" spans="3:3" ht="17.25" customHeight="1">
      <c r="C729" s="14"/>
    </row>
    <row r="730" spans="3:3" ht="17.25" customHeight="1">
      <c r="C730" s="14"/>
    </row>
    <row r="731" spans="3:3" ht="17.25" customHeight="1">
      <c r="C731" s="14"/>
    </row>
    <row r="732" spans="3:3" ht="17.25" customHeight="1">
      <c r="C732" s="14"/>
    </row>
    <row r="733" spans="3:3" ht="17.25" customHeight="1">
      <c r="C733" s="14"/>
    </row>
    <row r="734" spans="3:3" ht="17.25" customHeight="1">
      <c r="C734" s="14"/>
    </row>
    <row r="735" spans="3:3" ht="17.25" customHeight="1">
      <c r="C735" s="14"/>
    </row>
    <row r="736" spans="3:3" ht="17.25" customHeight="1">
      <c r="C736" s="14"/>
    </row>
    <row r="737" spans="3:3" ht="17.25" customHeight="1">
      <c r="C737" s="14"/>
    </row>
    <row r="738" spans="3:3" ht="17.25" customHeight="1">
      <c r="C738" s="14"/>
    </row>
    <row r="739" spans="3:3" ht="17.25" customHeight="1">
      <c r="C739" s="14"/>
    </row>
    <row r="740" spans="3:3" ht="17.25" customHeight="1">
      <c r="C740" s="14"/>
    </row>
    <row r="741" spans="3:3" ht="17.25" customHeight="1">
      <c r="C741" s="14"/>
    </row>
    <row r="742" spans="3:3" ht="17.25" customHeight="1">
      <c r="C742" s="14"/>
    </row>
    <row r="743" spans="3:3" ht="17.25" customHeight="1">
      <c r="C743" s="14"/>
    </row>
    <row r="744" spans="3:3" ht="17.25" customHeight="1">
      <c r="C744" s="14"/>
    </row>
    <row r="745" spans="3:3" ht="17.25" customHeight="1">
      <c r="C745" s="14"/>
    </row>
    <row r="746" spans="3:3" ht="17.25" customHeight="1">
      <c r="C746" s="14"/>
    </row>
    <row r="747" spans="3:3" ht="17.25" customHeight="1">
      <c r="C747" s="14"/>
    </row>
    <row r="748" spans="3:3" ht="17.25" customHeight="1">
      <c r="C748" s="14"/>
    </row>
    <row r="749" spans="3:3" ht="17.25" customHeight="1">
      <c r="C749" s="14"/>
    </row>
    <row r="750" spans="3:3" ht="17.25" customHeight="1">
      <c r="C750" s="14"/>
    </row>
    <row r="751" spans="3:3" ht="17.25" customHeight="1">
      <c r="C751" s="14"/>
    </row>
    <row r="752" spans="3:3" ht="17.25" customHeight="1">
      <c r="C752" s="14"/>
    </row>
    <row r="753" spans="3:3" ht="17.25" customHeight="1">
      <c r="C753" s="14"/>
    </row>
    <row r="754" spans="3:3" ht="17.25" customHeight="1">
      <c r="C754" s="14"/>
    </row>
    <row r="755" spans="3:3" ht="17.25" customHeight="1">
      <c r="C755" s="14"/>
    </row>
    <row r="756" spans="3:3" ht="17.25" customHeight="1">
      <c r="C756" s="14"/>
    </row>
    <row r="757" spans="3:3" ht="17.25" customHeight="1">
      <c r="C757" s="14"/>
    </row>
    <row r="758" spans="3:3" ht="17.25" customHeight="1">
      <c r="C758" s="14"/>
    </row>
    <row r="759" spans="3:3" ht="17.25" customHeight="1">
      <c r="C759" s="14"/>
    </row>
    <row r="760" spans="3:3" ht="17.25" customHeight="1">
      <c r="C760" s="14"/>
    </row>
    <row r="761" spans="3:3" ht="17.25" customHeight="1">
      <c r="C761" s="14"/>
    </row>
    <row r="762" spans="3:3" ht="17.25" customHeight="1">
      <c r="C762" s="14"/>
    </row>
    <row r="763" spans="3:3" ht="17.25" customHeight="1">
      <c r="C763" s="14"/>
    </row>
    <row r="764" spans="3:3" ht="17.25" customHeight="1">
      <c r="C764" s="14"/>
    </row>
    <row r="765" spans="3:3" ht="17.25" customHeight="1">
      <c r="C765" s="14"/>
    </row>
    <row r="766" spans="3:3" ht="17.25" customHeight="1">
      <c r="C766" s="14"/>
    </row>
    <row r="767" spans="3:3" ht="17.25" customHeight="1">
      <c r="C767" s="14"/>
    </row>
    <row r="768" spans="3:3" ht="17.25" customHeight="1">
      <c r="C768" s="14"/>
    </row>
    <row r="769" spans="3:3" ht="17.25" customHeight="1">
      <c r="C769" s="14"/>
    </row>
    <row r="770" spans="3:3" ht="17.25" customHeight="1">
      <c r="C770" s="14"/>
    </row>
    <row r="771" spans="3:3" ht="17.25" customHeight="1">
      <c r="C771" s="14"/>
    </row>
    <row r="772" spans="3:3" ht="17.25" customHeight="1">
      <c r="C772" s="14"/>
    </row>
    <row r="773" spans="3:3" ht="17.25" customHeight="1">
      <c r="C773" s="14"/>
    </row>
    <row r="774" spans="3:3" ht="17.25" customHeight="1">
      <c r="C774" s="14"/>
    </row>
    <row r="775" spans="3:3" ht="17.25" customHeight="1">
      <c r="C775" s="14"/>
    </row>
    <row r="776" spans="3:3" ht="17.25" customHeight="1">
      <c r="C776" s="14"/>
    </row>
    <row r="777" spans="3:3" ht="17.25" customHeight="1">
      <c r="C777" s="14"/>
    </row>
    <row r="778" spans="3:3" ht="17.25" customHeight="1">
      <c r="C778" s="14"/>
    </row>
    <row r="779" spans="3:3" ht="17.25" customHeight="1">
      <c r="C779" s="14"/>
    </row>
    <row r="780" spans="3:3" ht="17.25" customHeight="1">
      <c r="C780" s="14"/>
    </row>
    <row r="781" spans="3:3" ht="17.25" customHeight="1">
      <c r="C781" s="14"/>
    </row>
    <row r="782" spans="3:3" ht="17.25" customHeight="1">
      <c r="C782" s="14"/>
    </row>
    <row r="783" spans="3:3" ht="17.25" customHeight="1">
      <c r="C783" s="14"/>
    </row>
    <row r="784" spans="3:3" ht="17.25" customHeight="1">
      <c r="C784" s="14"/>
    </row>
    <row r="785" spans="3:3" ht="17.25" customHeight="1">
      <c r="C785" s="14"/>
    </row>
    <row r="786" spans="3:3" ht="17.25" customHeight="1">
      <c r="C786" s="14"/>
    </row>
    <row r="787" spans="3:3" ht="17.25" customHeight="1">
      <c r="C787" s="14"/>
    </row>
    <row r="788" spans="3:3" ht="17.25" customHeight="1">
      <c r="C788" s="14"/>
    </row>
    <row r="789" spans="3:3" ht="17.25" customHeight="1">
      <c r="C789" s="14"/>
    </row>
    <row r="790" spans="3:3" ht="17.25" customHeight="1">
      <c r="C790" s="14"/>
    </row>
    <row r="791" spans="3:3" ht="17.25" customHeight="1">
      <c r="C791" s="14"/>
    </row>
    <row r="792" spans="3:3" ht="17.25" customHeight="1">
      <c r="C792" s="14"/>
    </row>
    <row r="793" spans="3:3" ht="17.25" customHeight="1">
      <c r="C793" s="14"/>
    </row>
    <row r="794" spans="3:3" ht="17.25" customHeight="1">
      <c r="C794" s="14"/>
    </row>
    <row r="795" spans="3:3" ht="17.25" customHeight="1">
      <c r="C795" s="14"/>
    </row>
    <row r="796" spans="3:3" ht="17.25" customHeight="1">
      <c r="C796" s="14"/>
    </row>
    <row r="797" spans="3:3" ht="17.25" customHeight="1">
      <c r="C797" s="14"/>
    </row>
    <row r="798" spans="3:3" ht="17.25" customHeight="1">
      <c r="C798" s="14"/>
    </row>
    <row r="799" spans="3:3" ht="17.25" customHeight="1">
      <c r="C799" s="14"/>
    </row>
    <row r="800" spans="3:3" ht="17.25" customHeight="1">
      <c r="C800" s="14"/>
    </row>
    <row r="801" spans="3:3" ht="17.25" customHeight="1">
      <c r="C801" s="14"/>
    </row>
    <row r="802" spans="3:3" ht="17.25" customHeight="1">
      <c r="C802" s="14"/>
    </row>
    <row r="803" spans="3:3" ht="17.25" customHeight="1">
      <c r="C803" s="14"/>
    </row>
    <row r="804" spans="3:3" ht="17.25" customHeight="1">
      <c r="C804" s="14"/>
    </row>
    <row r="805" spans="3:3" ht="17.25" customHeight="1">
      <c r="C805" s="14"/>
    </row>
    <row r="806" spans="3:3" ht="17.25" customHeight="1">
      <c r="C806" s="14"/>
    </row>
    <row r="807" spans="3:3" ht="17.25" customHeight="1">
      <c r="C807" s="14"/>
    </row>
    <row r="808" spans="3:3" ht="17.25" customHeight="1">
      <c r="C808" s="14"/>
    </row>
    <row r="809" spans="3:3" ht="17.25" customHeight="1">
      <c r="C809" s="14"/>
    </row>
    <row r="810" spans="3:3" ht="17.25" customHeight="1">
      <c r="C810" s="14"/>
    </row>
    <row r="811" spans="3:3" ht="17.25" customHeight="1">
      <c r="C811" s="14"/>
    </row>
    <row r="812" spans="3:3" ht="17.25" customHeight="1">
      <c r="C812" s="14"/>
    </row>
    <row r="813" spans="3:3" ht="17.25" customHeight="1">
      <c r="C813" s="14"/>
    </row>
    <row r="814" spans="3:3" ht="17.25" customHeight="1">
      <c r="C814" s="14"/>
    </row>
    <row r="815" spans="3:3" ht="17.25" customHeight="1">
      <c r="C815" s="14"/>
    </row>
    <row r="816" spans="3:3" ht="17.25" customHeight="1">
      <c r="C816" s="14"/>
    </row>
    <row r="817" spans="3:3" ht="17.25" customHeight="1">
      <c r="C817" s="14"/>
    </row>
    <row r="818" spans="3:3" ht="17.25" customHeight="1">
      <c r="C818" s="14"/>
    </row>
    <row r="819" spans="3:3" ht="17.25" customHeight="1">
      <c r="C819" s="14"/>
    </row>
    <row r="820" spans="3:3" ht="17.25" customHeight="1">
      <c r="C820" s="14"/>
    </row>
    <row r="821" spans="3:3" ht="17.25" customHeight="1">
      <c r="C821" s="14"/>
    </row>
    <row r="822" spans="3:3" ht="17.25" customHeight="1">
      <c r="C822" s="14"/>
    </row>
    <row r="823" spans="3:3" ht="17.25" customHeight="1">
      <c r="C823" s="14"/>
    </row>
    <row r="824" spans="3:3" ht="17.25" customHeight="1">
      <c r="C824" s="14"/>
    </row>
    <row r="825" spans="3:3" ht="17.25" customHeight="1">
      <c r="C825" s="14"/>
    </row>
    <row r="826" spans="3:3" ht="17.25" customHeight="1">
      <c r="C826" s="14"/>
    </row>
    <row r="827" spans="3:3" ht="17.25" customHeight="1">
      <c r="C827" s="14"/>
    </row>
    <row r="828" spans="3:3" ht="17.25" customHeight="1">
      <c r="C828" s="14"/>
    </row>
    <row r="829" spans="3:3" ht="17.25" customHeight="1">
      <c r="C829" s="14"/>
    </row>
    <row r="830" spans="3:3" ht="17.25" customHeight="1">
      <c r="C830" s="14"/>
    </row>
    <row r="831" spans="3:3" ht="17.25" customHeight="1">
      <c r="C831" s="14"/>
    </row>
    <row r="832" spans="3:3" ht="17.25" customHeight="1">
      <c r="C832" s="14"/>
    </row>
    <row r="833" spans="3:3" ht="17.25" customHeight="1">
      <c r="C833" s="14"/>
    </row>
    <row r="834" spans="3:3" ht="17.25" customHeight="1">
      <c r="C834" s="14"/>
    </row>
    <row r="835" spans="3:3" ht="17.25" customHeight="1">
      <c r="C835" s="14"/>
    </row>
    <row r="836" spans="3:3" ht="17.25" customHeight="1">
      <c r="C836" s="14"/>
    </row>
    <row r="837" spans="3:3" ht="17.25" customHeight="1">
      <c r="C837" s="14"/>
    </row>
    <row r="838" spans="3:3" ht="17.25" customHeight="1">
      <c r="C838" s="14"/>
    </row>
    <row r="839" spans="3:3" ht="17.25" customHeight="1">
      <c r="C839" s="14"/>
    </row>
    <row r="840" spans="3:3" ht="17.25" customHeight="1">
      <c r="C840" s="14"/>
    </row>
    <row r="841" spans="3:3" ht="17.25" customHeight="1">
      <c r="C841" s="14"/>
    </row>
    <row r="842" spans="3:3" ht="17.25" customHeight="1">
      <c r="C842" s="14"/>
    </row>
    <row r="843" spans="3:3" ht="17.25" customHeight="1">
      <c r="C843" s="14"/>
    </row>
    <row r="844" spans="3:3" ht="17.25" customHeight="1">
      <c r="C844" s="14"/>
    </row>
    <row r="845" spans="3:3" ht="17.25" customHeight="1">
      <c r="C845" s="14"/>
    </row>
    <row r="846" spans="3:3" ht="17.25" customHeight="1">
      <c r="C846" s="14"/>
    </row>
    <row r="847" spans="3:3" ht="17.25" customHeight="1">
      <c r="C847" s="14"/>
    </row>
    <row r="848" spans="3:3" ht="17.25" customHeight="1">
      <c r="C848" s="14"/>
    </row>
    <row r="849" spans="3:3" ht="17.25" customHeight="1">
      <c r="C849" s="14"/>
    </row>
    <row r="850" spans="3:3" ht="17.25" customHeight="1">
      <c r="C850" s="14"/>
    </row>
    <row r="851" spans="3:3" ht="17.25" customHeight="1">
      <c r="C851" s="14"/>
    </row>
    <row r="852" spans="3:3" ht="17.25" customHeight="1">
      <c r="C852" s="14"/>
    </row>
    <row r="853" spans="3:3" ht="17.25" customHeight="1">
      <c r="C853" s="14"/>
    </row>
    <row r="854" spans="3:3" ht="17.25" customHeight="1">
      <c r="C854" s="14"/>
    </row>
    <row r="855" spans="3:3" ht="17.25" customHeight="1">
      <c r="C855" s="14"/>
    </row>
    <row r="856" spans="3:3" ht="17.25" customHeight="1">
      <c r="C856" s="14"/>
    </row>
    <row r="857" spans="3:3" ht="17.25" customHeight="1">
      <c r="C857" s="14"/>
    </row>
    <row r="858" spans="3:3" ht="17.25" customHeight="1">
      <c r="C858" s="14"/>
    </row>
    <row r="859" spans="3:3" ht="17.25" customHeight="1">
      <c r="C859" s="14"/>
    </row>
    <row r="860" spans="3:3" ht="17.25" customHeight="1">
      <c r="C860" s="14"/>
    </row>
    <row r="861" spans="3:3" ht="17.25" customHeight="1">
      <c r="C861" s="14"/>
    </row>
    <row r="862" spans="3:3" ht="17.25" customHeight="1">
      <c r="C862" s="14"/>
    </row>
    <row r="863" spans="3:3" ht="17.25" customHeight="1">
      <c r="C863" s="14"/>
    </row>
    <row r="864" spans="3:3" ht="17.25" customHeight="1">
      <c r="C864" s="14"/>
    </row>
    <row r="865" spans="3:3" ht="17.25" customHeight="1">
      <c r="C865" s="14"/>
    </row>
    <row r="866" spans="3:3" ht="17.25" customHeight="1">
      <c r="C866" s="14"/>
    </row>
    <row r="867" spans="3:3" ht="17.25" customHeight="1">
      <c r="C867" s="14"/>
    </row>
    <row r="868" spans="3:3" ht="17.25" customHeight="1">
      <c r="C868" s="14"/>
    </row>
    <row r="869" spans="3:3" ht="17.25" customHeight="1">
      <c r="C869" s="14"/>
    </row>
    <row r="870" spans="3:3" ht="17.25" customHeight="1">
      <c r="C870" s="14"/>
    </row>
    <row r="871" spans="3:3" ht="17.25" customHeight="1">
      <c r="C871" s="14"/>
    </row>
    <row r="872" spans="3:3" ht="17.25" customHeight="1">
      <c r="C872" s="14"/>
    </row>
    <row r="873" spans="3:3" ht="17.25" customHeight="1">
      <c r="C873" s="14"/>
    </row>
    <row r="874" spans="3:3" ht="17.25" customHeight="1">
      <c r="C874" s="14"/>
    </row>
    <row r="875" spans="3:3" ht="17.25" customHeight="1">
      <c r="C875" s="14"/>
    </row>
    <row r="876" spans="3:3" ht="17.25" customHeight="1">
      <c r="C876" s="14"/>
    </row>
    <row r="877" spans="3:3" ht="17.25" customHeight="1">
      <c r="C877" s="14"/>
    </row>
    <row r="878" spans="3:3" ht="17.25" customHeight="1">
      <c r="C878" s="14"/>
    </row>
    <row r="879" spans="3:3" ht="17.25" customHeight="1">
      <c r="C879" s="14"/>
    </row>
    <row r="880" spans="3:3" ht="17.25" customHeight="1">
      <c r="C880" s="14"/>
    </row>
    <row r="881" spans="3:3" ht="17.25" customHeight="1">
      <c r="C881" s="14"/>
    </row>
    <row r="882" spans="3:3" ht="17.25" customHeight="1">
      <c r="C882" s="14"/>
    </row>
    <row r="883" spans="3:3" ht="17.25" customHeight="1">
      <c r="C883" s="14"/>
    </row>
    <row r="884" spans="3:3" ht="17.25" customHeight="1">
      <c r="C884" s="14"/>
    </row>
    <row r="885" spans="3:3" ht="17.25" customHeight="1">
      <c r="C885" s="14"/>
    </row>
    <row r="886" spans="3:3" ht="17.25" customHeight="1">
      <c r="C886" s="14"/>
    </row>
    <row r="887" spans="3:3" ht="17.25" customHeight="1">
      <c r="C887" s="14"/>
    </row>
    <row r="888" spans="3:3" ht="17.25" customHeight="1">
      <c r="C888" s="14"/>
    </row>
    <row r="889" spans="3:3" ht="17.25" customHeight="1">
      <c r="C889" s="14"/>
    </row>
    <row r="890" spans="3:3" ht="17.25" customHeight="1">
      <c r="C890" s="14"/>
    </row>
    <row r="891" spans="3:3" ht="17.25" customHeight="1">
      <c r="C891" s="14"/>
    </row>
    <row r="892" spans="3:3" ht="17.25" customHeight="1">
      <c r="C892" s="14"/>
    </row>
    <row r="893" spans="3:3" ht="17.25" customHeight="1">
      <c r="C893" s="14"/>
    </row>
    <row r="894" spans="3:3" ht="17.25" customHeight="1">
      <c r="C894" s="14"/>
    </row>
    <row r="895" spans="3:3" ht="17.25" customHeight="1">
      <c r="C895" s="14"/>
    </row>
    <row r="896" spans="3:3" ht="17.25" customHeight="1">
      <c r="C896" s="14"/>
    </row>
    <row r="897" spans="3:3" ht="17.25" customHeight="1">
      <c r="C897" s="14"/>
    </row>
    <row r="898" spans="3:3" ht="17.25" customHeight="1">
      <c r="C898" s="14"/>
    </row>
    <row r="899" spans="3:3" ht="17.25" customHeight="1">
      <c r="C899" s="14"/>
    </row>
    <row r="900" spans="3:3" ht="17.25" customHeight="1">
      <c r="C900" s="14"/>
    </row>
    <row r="901" spans="3:3" ht="17.25" customHeight="1">
      <c r="C901" s="14"/>
    </row>
    <row r="902" spans="3:3" ht="17.25" customHeight="1">
      <c r="C902" s="14"/>
    </row>
    <row r="903" spans="3:3" ht="17.25" customHeight="1">
      <c r="C903" s="14"/>
    </row>
    <row r="904" spans="3:3" ht="17.25" customHeight="1">
      <c r="C904" s="14"/>
    </row>
    <row r="905" spans="3:3" ht="17.25" customHeight="1">
      <c r="C905" s="14"/>
    </row>
    <row r="906" spans="3:3" ht="17.25" customHeight="1">
      <c r="C906" s="14"/>
    </row>
    <row r="907" spans="3:3" ht="17.25" customHeight="1">
      <c r="C907" s="14"/>
    </row>
    <row r="908" spans="3:3" ht="17.25" customHeight="1">
      <c r="C908" s="14"/>
    </row>
    <row r="909" spans="3:3" ht="17.25" customHeight="1">
      <c r="C909" s="14"/>
    </row>
    <row r="910" spans="3:3" ht="17.25" customHeight="1">
      <c r="C910" s="14"/>
    </row>
    <row r="911" spans="3:3" ht="17.25" customHeight="1">
      <c r="C911" s="14"/>
    </row>
    <row r="912" spans="3:3" ht="17.25" customHeight="1">
      <c r="C912" s="14"/>
    </row>
    <row r="913" spans="3:3" ht="17.25" customHeight="1">
      <c r="C913" s="14"/>
    </row>
    <row r="914" spans="3:3" ht="17.25" customHeight="1">
      <c r="C914" s="14"/>
    </row>
    <row r="915" spans="3:3" ht="17.25" customHeight="1">
      <c r="C915" s="14"/>
    </row>
    <row r="916" spans="3:3" ht="17.25" customHeight="1">
      <c r="C916" s="14"/>
    </row>
    <row r="917" spans="3:3" ht="17.25" customHeight="1">
      <c r="C917" s="14"/>
    </row>
    <row r="918" spans="3:3" ht="17.25" customHeight="1">
      <c r="C918" s="14"/>
    </row>
    <row r="919" spans="3:3" ht="17.25" customHeight="1">
      <c r="C919" s="14"/>
    </row>
    <row r="920" spans="3:3" ht="17.25" customHeight="1">
      <c r="C920" s="14"/>
    </row>
    <row r="921" spans="3:3" ht="17.25" customHeight="1">
      <c r="C921" s="14"/>
    </row>
    <row r="922" spans="3:3" ht="17.25" customHeight="1">
      <c r="C922" s="14"/>
    </row>
    <row r="923" spans="3:3" ht="17.25" customHeight="1">
      <c r="C923" s="14"/>
    </row>
    <row r="924" spans="3:3" ht="17.25" customHeight="1">
      <c r="C924" s="14"/>
    </row>
    <row r="925" spans="3:3" ht="17.25" customHeight="1">
      <c r="C925" s="14"/>
    </row>
    <row r="926" spans="3:3" ht="17.25" customHeight="1">
      <c r="C926" s="14"/>
    </row>
    <row r="927" spans="3:3" ht="17.25" customHeight="1">
      <c r="C927" s="14"/>
    </row>
    <row r="928" spans="3:3" ht="17.25" customHeight="1">
      <c r="C928" s="14"/>
    </row>
    <row r="929" spans="3:3" ht="17.25" customHeight="1">
      <c r="C929" s="14"/>
    </row>
    <row r="930" spans="3:3" ht="17.25" customHeight="1">
      <c r="C930" s="14"/>
    </row>
    <row r="931" spans="3:3" ht="17.25" customHeight="1">
      <c r="C931" s="14"/>
    </row>
    <row r="932" spans="3:3" ht="17.25" customHeight="1">
      <c r="C932" s="14"/>
    </row>
    <row r="933" spans="3:3" ht="17.25" customHeight="1">
      <c r="C933" s="14"/>
    </row>
    <row r="934" spans="3:3" ht="17.25" customHeight="1">
      <c r="C934" s="14"/>
    </row>
    <row r="935" spans="3:3" ht="17.25" customHeight="1">
      <c r="C935" s="14"/>
    </row>
    <row r="936" spans="3:3" ht="17.25" customHeight="1">
      <c r="C936" s="14"/>
    </row>
    <row r="937" spans="3:3" ht="17.25" customHeight="1">
      <c r="C937" s="14"/>
    </row>
    <row r="938" spans="3:3" ht="17.25" customHeight="1">
      <c r="C938" s="14"/>
    </row>
    <row r="939" spans="3:3" ht="17.25" customHeight="1">
      <c r="C939" s="14"/>
    </row>
    <row r="940" spans="3:3" ht="17.25" customHeight="1">
      <c r="C940" s="14"/>
    </row>
    <row r="941" spans="3:3" ht="17.25" customHeight="1">
      <c r="C941" s="14"/>
    </row>
    <row r="942" spans="3:3" ht="17.25" customHeight="1">
      <c r="C942" s="14"/>
    </row>
    <row r="943" spans="3:3" ht="17.25" customHeight="1">
      <c r="C943" s="14"/>
    </row>
    <row r="944" spans="3:3" ht="17.25" customHeight="1">
      <c r="C944" s="14"/>
    </row>
    <row r="945" spans="3:3" ht="17.25" customHeight="1">
      <c r="C945" s="14"/>
    </row>
    <row r="946" spans="3:3" ht="17.25" customHeight="1">
      <c r="C946" s="14"/>
    </row>
    <row r="947" spans="3:3" ht="17.25" customHeight="1">
      <c r="C947" s="14"/>
    </row>
    <row r="948" spans="3:3" ht="17.25" customHeight="1">
      <c r="C948" s="14"/>
    </row>
    <row r="949" spans="3:3" ht="17.25" customHeight="1">
      <c r="C949" s="14"/>
    </row>
    <row r="950" spans="3:3" ht="17.25" customHeight="1">
      <c r="C950" s="14"/>
    </row>
    <row r="951" spans="3:3" ht="17.25" customHeight="1">
      <c r="C951" s="14"/>
    </row>
    <row r="952" spans="3:3" ht="17.25" customHeight="1">
      <c r="C952" s="14"/>
    </row>
    <row r="953" spans="3:3" ht="17.25" customHeight="1">
      <c r="C953" s="14"/>
    </row>
    <row r="954" spans="3:3" ht="17.25" customHeight="1">
      <c r="C954" s="14"/>
    </row>
    <row r="955" spans="3:3" ht="17.25" customHeight="1">
      <c r="C955" s="14"/>
    </row>
    <row r="956" spans="3:3" ht="17.25" customHeight="1">
      <c r="C956" s="14"/>
    </row>
    <row r="957" spans="3:3" ht="17.25" customHeight="1">
      <c r="C957" s="14"/>
    </row>
    <row r="958" spans="3:3" ht="17.25" customHeight="1">
      <c r="C958" s="14"/>
    </row>
    <row r="959" spans="3:3" ht="17.25" customHeight="1">
      <c r="C959" s="14"/>
    </row>
    <row r="960" spans="3:3" ht="17.25" customHeight="1">
      <c r="C960" s="14"/>
    </row>
    <row r="961" spans="3:3" ht="17.25" customHeight="1">
      <c r="C961" s="14"/>
    </row>
    <row r="962" spans="3:3" ht="17.25" customHeight="1">
      <c r="C962" s="14"/>
    </row>
    <row r="963" spans="3:3" ht="17.25" customHeight="1">
      <c r="C963" s="14"/>
    </row>
    <row r="964" spans="3:3" ht="17.25" customHeight="1">
      <c r="C964" s="14"/>
    </row>
    <row r="965" spans="3:3" ht="17.25" customHeight="1">
      <c r="C965" s="14"/>
    </row>
    <row r="966" spans="3:3" ht="17.25" customHeight="1">
      <c r="C966" s="14"/>
    </row>
    <row r="967" spans="3:3" ht="17.25" customHeight="1">
      <c r="C967" s="14"/>
    </row>
    <row r="968" spans="3:3" ht="17.25" customHeight="1">
      <c r="C968" s="14"/>
    </row>
    <row r="969" spans="3:3" ht="17.25" customHeight="1">
      <c r="C969" s="14"/>
    </row>
    <row r="970" spans="3:3" ht="17.25" customHeight="1">
      <c r="C970" s="14"/>
    </row>
    <row r="971" spans="3:3" ht="17.25" customHeight="1">
      <c r="C971" s="14"/>
    </row>
    <row r="972" spans="3:3" ht="17.25" customHeight="1">
      <c r="C972" s="14"/>
    </row>
    <row r="973" spans="3:3" ht="17.25" customHeight="1">
      <c r="C973" s="14"/>
    </row>
    <row r="974" spans="3:3" ht="17.25" customHeight="1">
      <c r="C974" s="14"/>
    </row>
    <row r="975" spans="3:3" ht="17.25" customHeight="1">
      <c r="C975" s="14"/>
    </row>
    <row r="976" spans="3:3" ht="17.25" customHeight="1">
      <c r="C976" s="14"/>
    </row>
    <row r="977" spans="3:3" ht="17.25" customHeight="1">
      <c r="C977" s="14"/>
    </row>
    <row r="978" spans="3:3" ht="17.25" customHeight="1">
      <c r="C978" s="14"/>
    </row>
    <row r="979" spans="3:3" ht="17.25" customHeight="1">
      <c r="C979" s="14"/>
    </row>
    <row r="980" spans="3:3" ht="17.25" customHeight="1">
      <c r="C980" s="14"/>
    </row>
    <row r="981" spans="3:3" ht="17.25" customHeight="1">
      <c r="C981" s="14"/>
    </row>
    <row r="982" spans="3:3" ht="17.25" customHeight="1">
      <c r="C982" s="14"/>
    </row>
    <row r="983" spans="3:3" ht="17.25" customHeight="1">
      <c r="C983" s="14"/>
    </row>
    <row r="984" spans="3:3" ht="17.25" customHeight="1">
      <c r="C984" s="14"/>
    </row>
    <row r="985" spans="3:3" ht="17.25" customHeight="1">
      <c r="C985" s="14"/>
    </row>
    <row r="986" spans="3:3" ht="17.25" customHeight="1">
      <c r="C986" s="14"/>
    </row>
    <row r="987" spans="3:3" ht="17.25" customHeight="1">
      <c r="C987" s="14"/>
    </row>
    <row r="988" spans="3:3" ht="17.25" customHeight="1">
      <c r="C988" s="14"/>
    </row>
    <row r="989" spans="3:3" ht="17.25" customHeight="1">
      <c r="C989" s="14"/>
    </row>
    <row r="990" spans="3:3" ht="17.25" customHeight="1">
      <c r="C990" s="14"/>
    </row>
    <row r="991" spans="3:3" ht="17.25" customHeight="1">
      <c r="C991" s="14"/>
    </row>
    <row r="992" spans="3:3" ht="17.25" customHeight="1">
      <c r="C992" s="14"/>
    </row>
    <row r="993" spans="3:3" ht="17.25" customHeight="1">
      <c r="C993" s="14"/>
    </row>
    <row r="994" spans="3:3" ht="17.25" customHeight="1">
      <c r="C994" s="14"/>
    </row>
    <row r="995" spans="3:3" ht="17.25" customHeight="1">
      <c r="C995" s="14"/>
    </row>
    <row r="996" spans="3:3" ht="17.25" customHeight="1">
      <c r="C996" s="14"/>
    </row>
    <row r="997" spans="3:3" ht="17.25" customHeight="1">
      <c r="C997" s="14"/>
    </row>
  </sheetData>
  <mergeCells count="1">
    <mergeCell ref="A2:A38"/>
  </mergeCells>
  <phoneticPr fontId="11" type="noConversion"/>
  <pageMargins left="0.7" right="0.7" top="0.75" bottom="0.7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036D4-50BD-4659-B08E-A8F0E6F75D2D}">
  <dimension ref="A1:EG38"/>
  <sheetViews>
    <sheetView zoomScale="70" zoomScaleNormal="70" workbookViewId="0">
      <pane xSplit="3" topLeftCell="BL1" activePane="topRight" state="frozen"/>
      <selection pane="topRight" activeCell="BR12" sqref="BR12"/>
    </sheetView>
  </sheetViews>
  <sheetFormatPr defaultRowHeight="17.399999999999999"/>
  <cols>
    <col min="2" max="2" width="16.5" customWidth="1"/>
    <col min="3" max="3" width="29.796875" customWidth="1"/>
    <col min="4" max="137" width="15.69921875" customWidth="1"/>
  </cols>
  <sheetData>
    <row r="1" spans="1:137" ht="18" thickBot="1">
      <c r="A1" s="30" t="s">
        <v>73</v>
      </c>
      <c r="B1" s="31" t="s">
        <v>73</v>
      </c>
      <c r="C1" s="83" t="s">
        <v>13</v>
      </c>
      <c r="D1" s="73">
        <v>1909189</v>
      </c>
      <c r="E1" s="73">
        <v>1909190</v>
      </c>
      <c r="F1" s="73">
        <v>1909191</v>
      </c>
      <c r="G1" s="73">
        <v>1909192</v>
      </c>
      <c r="H1" s="73">
        <v>1909193</v>
      </c>
      <c r="I1" s="73">
        <v>1909194</v>
      </c>
      <c r="J1" s="73">
        <v>1909195</v>
      </c>
      <c r="K1" s="73">
        <v>1909196</v>
      </c>
      <c r="L1" s="73">
        <v>1909197</v>
      </c>
      <c r="M1" s="73">
        <v>1909198</v>
      </c>
      <c r="N1" s="73">
        <v>1909199</v>
      </c>
      <c r="O1" s="73">
        <v>1909200</v>
      </c>
      <c r="P1" s="73">
        <v>1909201</v>
      </c>
      <c r="Q1" s="73">
        <v>1909202</v>
      </c>
      <c r="R1" s="73">
        <v>1909203</v>
      </c>
      <c r="S1" s="73">
        <v>1909204</v>
      </c>
      <c r="T1" s="73">
        <v>1909205</v>
      </c>
      <c r="U1" s="73">
        <v>1909206</v>
      </c>
      <c r="V1" s="73">
        <v>1909207</v>
      </c>
      <c r="W1" s="73">
        <v>1909208</v>
      </c>
      <c r="X1" s="73">
        <v>1909209</v>
      </c>
      <c r="Y1" s="73">
        <v>1909210</v>
      </c>
      <c r="Z1" s="73">
        <v>1909211</v>
      </c>
      <c r="AA1" s="73">
        <v>1909212</v>
      </c>
      <c r="AB1" s="73">
        <v>1909213</v>
      </c>
      <c r="AC1" s="73">
        <v>1909214</v>
      </c>
      <c r="AD1" s="73">
        <v>1909215</v>
      </c>
      <c r="AE1" s="73">
        <v>1909216</v>
      </c>
      <c r="AF1" s="73">
        <v>1909217</v>
      </c>
      <c r="AG1" s="73">
        <v>1909218</v>
      </c>
      <c r="AH1" s="73">
        <v>1909219</v>
      </c>
      <c r="AI1" s="73">
        <v>1909220</v>
      </c>
      <c r="AJ1" s="73">
        <v>1909221</v>
      </c>
      <c r="AK1" s="73">
        <v>1909222</v>
      </c>
      <c r="AL1" s="73">
        <v>2010223</v>
      </c>
      <c r="AM1" s="73">
        <v>2010224</v>
      </c>
      <c r="AN1" s="73">
        <v>2010225</v>
      </c>
      <c r="AO1" s="73">
        <v>2010226</v>
      </c>
      <c r="AP1" s="73">
        <v>2010227</v>
      </c>
      <c r="AQ1" s="73">
        <v>2010228</v>
      </c>
      <c r="AR1" s="73">
        <v>2010229</v>
      </c>
      <c r="AS1" s="73">
        <v>2010230</v>
      </c>
      <c r="AT1" s="73">
        <v>2010231</v>
      </c>
      <c r="AU1" s="73">
        <v>2010232</v>
      </c>
      <c r="AV1" s="73">
        <v>2010233</v>
      </c>
      <c r="AW1" s="73">
        <v>2010234</v>
      </c>
      <c r="AX1" s="73">
        <v>2010235</v>
      </c>
      <c r="AY1" s="73">
        <v>2010236</v>
      </c>
      <c r="AZ1" s="73">
        <v>2010237</v>
      </c>
      <c r="BA1" s="73">
        <v>2010238</v>
      </c>
      <c r="BB1" s="73">
        <v>2010239</v>
      </c>
      <c r="BC1" s="73">
        <v>2010240</v>
      </c>
      <c r="BD1" s="73">
        <v>2010241</v>
      </c>
      <c r="BE1" s="73">
        <v>2010242</v>
      </c>
      <c r="BF1" s="73">
        <v>2010243</v>
      </c>
      <c r="BG1" s="73">
        <v>2010244</v>
      </c>
      <c r="BH1" s="73">
        <v>2010245</v>
      </c>
      <c r="BI1" s="73">
        <v>2010246</v>
      </c>
      <c r="BJ1" s="73">
        <v>2010247</v>
      </c>
      <c r="BK1" s="73">
        <v>2010248</v>
      </c>
      <c r="BL1" s="73">
        <v>2010249</v>
      </c>
      <c r="BM1" s="73">
        <v>2010250</v>
      </c>
      <c r="BN1" s="73">
        <v>2010251</v>
      </c>
      <c r="BO1" s="73">
        <v>2010252</v>
      </c>
      <c r="BP1" s="73">
        <v>2110289</v>
      </c>
      <c r="BQ1" s="73">
        <v>2110290</v>
      </c>
      <c r="BR1" s="73">
        <v>2110291</v>
      </c>
      <c r="BS1" s="73">
        <v>2110292</v>
      </c>
      <c r="BT1" s="73">
        <v>2110293</v>
      </c>
      <c r="BU1" s="73">
        <v>2110294</v>
      </c>
      <c r="BV1" s="73">
        <v>2110295</v>
      </c>
      <c r="BW1" s="73">
        <v>2110296</v>
      </c>
      <c r="BX1" s="73">
        <v>2110297</v>
      </c>
      <c r="BY1" s="73">
        <v>2110298</v>
      </c>
      <c r="BZ1" s="73">
        <v>2110299</v>
      </c>
      <c r="CA1" s="73">
        <v>2110300</v>
      </c>
      <c r="CB1" s="73">
        <v>2110301</v>
      </c>
      <c r="CC1" s="73">
        <v>2110302</v>
      </c>
      <c r="CD1" s="73">
        <v>2110303</v>
      </c>
      <c r="CE1" s="73">
        <v>2110304</v>
      </c>
      <c r="CF1" s="73">
        <v>2110305</v>
      </c>
      <c r="CG1" s="73">
        <v>2110306</v>
      </c>
      <c r="CH1" s="73">
        <v>2110307</v>
      </c>
      <c r="CI1" s="73">
        <v>2110308</v>
      </c>
      <c r="CJ1" s="73">
        <v>2210327</v>
      </c>
      <c r="CK1" s="73">
        <v>2210328</v>
      </c>
      <c r="CL1" s="84">
        <v>2210329</v>
      </c>
      <c r="CM1" s="73">
        <v>2210330</v>
      </c>
      <c r="CN1" s="73">
        <v>2210331</v>
      </c>
      <c r="CO1" s="73">
        <v>2210332</v>
      </c>
      <c r="CP1" s="73">
        <v>2210333</v>
      </c>
      <c r="CQ1" s="73">
        <v>2210334</v>
      </c>
      <c r="CR1" s="73">
        <v>2210335</v>
      </c>
      <c r="CS1" s="73">
        <v>2210336</v>
      </c>
      <c r="CT1" s="73">
        <v>2210337</v>
      </c>
      <c r="CU1" s="73">
        <v>2210338</v>
      </c>
      <c r="CV1" s="73">
        <v>2210339</v>
      </c>
      <c r="CW1" s="73">
        <v>2210340</v>
      </c>
      <c r="CX1" s="73">
        <v>2210341</v>
      </c>
      <c r="CY1" s="73">
        <v>2210342</v>
      </c>
      <c r="CZ1" s="73">
        <v>2210343</v>
      </c>
      <c r="DA1" s="73">
        <v>2210344</v>
      </c>
      <c r="DB1" s="73">
        <v>2210345</v>
      </c>
      <c r="DC1" s="73">
        <v>2210346</v>
      </c>
      <c r="DD1" s="74">
        <v>2310369</v>
      </c>
      <c r="DE1" s="75">
        <v>2310370</v>
      </c>
      <c r="DF1" s="75">
        <v>2310371</v>
      </c>
      <c r="DG1" s="75">
        <v>2310372</v>
      </c>
      <c r="DH1" s="75">
        <v>2310373</v>
      </c>
      <c r="DI1" s="75">
        <v>2310374</v>
      </c>
      <c r="DJ1" s="75">
        <v>2310375</v>
      </c>
      <c r="DK1" s="75">
        <v>2310376</v>
      </c>
      <c r="DL1" s="75">
        <v>2310377</v>
      </c>
      <c r="DM1" s="75">
        <v>2310378</v>
      </c>
      <c r="DN1" s="75">
        <v>2310379</v>
      </c>
      <c r="DO1" s="75">
        <v>2310380</v>
      </c>
      <c r="DP1" s="75">
        <v>2310381</v>
      </c>
      <c r="DQ1" s="75">
        <v>2310382</v>
      </c>
      <c r="DR1" s="75">
        <v>2310383</v>
      </c>
      <c r="DS1" s="75">
        <v>2310384</v>
      </c>
      <c r="DT1" s="75">
        <v>2310385</v>
      </c>
      <c r="DU1" s="75">
        <v>2310386</v>
      </c>
      <c r="DV1" s="75">
        <v>2310387</v>
      </c>
      <c r="DW1" s="75">
        <v>2310388</v>
      </c>
      <c r="DX1" s="76">
        <v>2410413</v>
      </c>
      <c r="DY1" s="76">
        <v>2410414</v>
      </c>
      <c r="DZ1" s="76">
        <v>2410415</v>
      </c>
      <c r="EA1" s="76">
        <v>2410416</v>
      </c>
      <c r="EB1" s="76">
        <v>2410417</v>
      </c>
      <c r="EC1" s="76">
        <v>2410418</v>
      </c>
      <c r="ED1" s="76">
        <v>2410419</v>
      </c>
      <c r="EE1" s="76">
        <v>2410420</v>
      </c>
      <c r="EF1" s="76">
        <v>2410421</v>
      </c>
      <c r="EG1" s="76">
        <v>2410422</v>
      </c>
    </row>
    <row r="2" spans="1:137" ht="18" thickTop="1">
      <c r="A2" s="102" t="s">
        <v>256</v>
      </c>
      <c r="B2" s="22" t="s">
        <v>65</v>
      </c>
      <c r="C2" s="77"/>
      <c r="D2" s="85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</row>
    <row r="3" spans="1:137">
      <c r="A3" s="103"/>
      <c r="B3" s="24" t="s">
        <v>68</v>
      </c>
      <c r="C3" s="78" t="s">
        <v>17</v>
      </c>
      <c r="D3" s="88">
        <f>D25</f>
        <v>6697281</v>
      </c>
      <c r="E3" s="89" t="s">
        <v>270</v>
      </c>
      <c r="F3" s="88">
        <f>F10+F13+F15+F22+F33</f>
        <v>260423005</v>
      </c>
      <c r="G3" s="89" t="s">
        <v>270</v>
      </c>
      <c r="H3" s="89" t="s">
        <v>230</v>
      </c>
      <c r="I3" s="89" t="s">
        <v>230</v>
      </c>
      <c r="J3" s="89" t="s">
        <v>270</v>
      </c>
      <c r="K3" s="88">
        <f>K19+K20+K21</f>
        <v>2240284961</v>
      </c>
      <c r="L3" s="88">
        <f>L10</f>
        <v>0</v>
      </c>
      <c r="M3" s="88">
        <f>M10</f>
        <v>0</v>
      </c>
      <c r="N3" s="88">
        <f>N8+N11</f>
        <v>139215462</v>
      </c>
      <c r="O3" s="89" t="s">
        <v>230</v>
      </c>
      <c r="P3" s="88">
        <f>P8</f>
        <v>15509288</v>
      </c>
      <c r="Q3" s="88">
        <f>Q10+Q13+Q33+Q35</f>
        <v>1308671804</v>
      </c>
      <c r="R3" s="88">
        <f>R21+R36</f>
        <v>1948629692</v>
      </c>
      <c r="S3" s="88">
        <f>S13</f>
        <v>3244496</v>
      </c>
      <c r="T3" s="89" t="s">
        <v>149</v>
      </c>
      <c r="U3" s="88">
        <f>U13+U33+U35</f>
        <v>44365573</v>
      </c>
      <c r="V3" s="89" t="s">
        <v>270</v>
      </c>
      <c r="W3" s="88">
        <f>W10</f>
        <v>0</v>
      </c>
      <c r="X3" s="89" t="s">
        <v>230</v>
      </c>
      <c r="Y3" s="88">
        <f>Y35</f>
        <v>45973000</v>
      </c>
      <c r="Z3" s="89" t="s">
        <v>270</v>
      </c>
      <c r="AA3" s="88">
        <f>AA13+AA15</f>
        <v>1533755727</v>
      </c>
      <c r="AB3" s="88">
        <f>AB10+AB13+AB15</f>
        <v>79668796</v>
      </c>
      <c r="AC3" s="89" t="s">
        <v>270</v>
      </c>
      <c r="AD3" s="89" t="s">
        <v>230</v>
      </c>
      <c r="AE3" s="89" t="s">
        <v>270</v>
      </c>
      <c r="AF3" s="88">
        <f>AF10+AF20</f>
        <v>4979412</v>
      </c>
      <c r="AG3" s="88">
        <f>AG10</f>
        <v>0</v>
      </c>
      <c r="AH3" s="88">
        <f>AH10</f>
        <v>0</v>
      </c>
      <c r="AI3" s="88">
        <f>AI10+AI13</f>
        <v>9040956</v>
      </c>
      <c r="AJ3" s="88">
        <f>AJ10+AJ13</f>
        <v>71298604</v>
      </c>
      <c r="AK3" s="88">
        <f>AK13+AK15+AK19</f>
        <v>819451084</v>
      </c>
      <c r="AL3" s="89" t="s">
        <v>270</v>
      </c>
      <c r="AM3" s="88">
        <f>AM13+AM14+AM15</f>
        <v>275157597</v>
      </c>
      <c r="AN3" s="88">
        <f>AN21+AN22+AN33+AN34</f>
        <v>56059890</v>
      </c>
      <c r="AO3" s="88">
        <f>AO10+AO13</f>
        <v>2876994</v>
      </c>
      <c r="AP3" s="89" t="s">
        <v>270</v>
      </c>
      <c r="AQ3" s="88">
        <f>AQ10</f>
        <v>0</v>
      </c>
      <c r="AR3" s="89" t="s">
        <v>270</v>
      </c>
      <c r="AS3" s="88">
        <f>AS10+AS13+AS26</f>
        <v>66334339</v>
      </c>
      <c r="AT3" s="89" t="s">
        <v>270</v>
      </c>
      <c r="AU3" s="88">
        <f>AU13+AU22+AU35</f>
        <v>572880164</v>
      </c>
      <c r="AV3" s="88">
        <f>AV10+AV13+AV15+AV33</f>
        <v>91144448</v>
      </c>
      <c r="AW3" s="88">
        <f>AW13+AW15</f>
        <v>220534091</v>
      </c>
      <c r="AX3" s="88">
        <f>AX10+AX13+AX15</f>
        <v>116353048</v>
      </c>
      <c r="AY3" s="88">
        <f>AY13</f>
        <v>26517900</v>
      </c>
      <c r="AZ3" s="89" t="s">
        <v>270</v>
      </c>
      <c r="BA3" s="88">
        <f>BA10+BA13+BA15+BA35</f>
        <v>3716194</v>
      </c>
      <c r="BB3" s="88">
        <f>BB13+BB26</f>
        <v>17803029</v>
      </c>
      <c r="BC3" s="88">
        <f>BC13+BC19+BC20</f>
        <v>312737348</v>
      </c>
      <c r="BD3" s="88">
        <f>BD10+BD13+BD33</f>
        <v>22200834</v>
      </c>
      <c r="BE3" s="88">
        <f>BE13+BE15</f>
        <v>100033200</v>
      </c>
      <c r="BF3" s="88">
        <f>BF10</f>
        <v>0</v>
      </c>
      <c r="BG3" s="88">
        <f>BG10+BG13+BG33</f>
        <v>36114267</v>
      </c>
      <c r="BH3" s="88">
        <f>BH13+BH15</f>
        <v>284759451</v>
      </c>
      <c r="BI3" s="88">
        <f>BI22</f>
        <v>832257927</v>
      </c>
      <c r="BJ3" s="89" t="s">
        <v>149</v>
      </c>
      <c r="BK3" s="88">
        <f>BK10+BK13+BK15</f>
        <v>147129277</v>
      </c>
      <c r="BL3" s="88">
        <f>BL10</f>
        <v>0</v>
      </c>
      <c r="BM3" s="88">
        <f>BM13</f>
        <v>69471164</v>
      </c>
      <c r="BN3" s="88">
        <f>BN22</f>
        <v>855659713</v>
      </c>
      <c r="BO3" s="88">
        <f>BO10+BO13</f>
        <v>1295034</v>
      </c>
      <c r="BP3" s="88">
        <f>BP13+BP15</f>
        <v>3273432941</v>
      </c>
      <c r="BQ3" s="88">
        <f>BQ13+BQ15</f>
        <v>321451233</v>
      </c>
      <c r="BR3" s="89" t="s">
        <v>230</v>
      </c>
      <c r="BS3" s="88">
        <f>BS10+BS13</f>
        <v>231958388</v>
      </c>
      <c r="BT3" s="88">
        <f>BT21+BT26</f>
        <v>523177837</v>
      </c>
      <c r="BU3" s="88">
        <f>BU13</f>
        <v>80098914</v>
      </c>
      <c r="BV3" s="88">
        <f>BV22</f>
        <v>1313757911</v>
      </c>
      <c r="BW3" s="88">
        <f>BW13+BW15+BW21</f>
        <v>110811454</v>
      </c>
      <c r="BX3" s="89" t="s">
        <v>230</v>
      </c>
      <c r="BY3" s="88">
        <f>BY10+BY13+BY22</f>
        <v>32178645</v>
      </c>
      <c r="BZ3" s="88">
        <f>BZ13</f>
        <v>14160312</v>
      </c>
      <c r="CA3" s="89" t="s">
        <v>149</v>
      </c>
      <c r="CB3" s="88">
        <f>CB10+CB34</f>
        <v>5600000</v>
      </c>
      <c r="CC3" s="88">
        <f>CC10+CC13</f>
        <v>29051835</v>
      </c>
      <c r="CD3" s="89" t="s">
        <v>149</v>
      </c>
      <c r="CE3" s="88">
        <f>CE10+CE13+CE34</f>
        <v>3953150</v>
      </c>
      <c r="CF3" s="88">
        <f>CF10+CF13</f>
        <v>14927680</v>
      </c>
      <c r="CG3" s="88">
        <f>CG10+CG13+CG15</f>
        <v>774216001</v>
      </c>
      <c r="CH3" s="89" t="s">
        <v>149</v>
      </c>
      <c r="CI3" s="88">
        <f>CI10+CI26</f>
        <v>28798653</v>
      </c>
      <c r="CJ3" s="88">
        <f>CJ10</f>
        <v>0</v>
      </c>
      <c r="CK3" s="90">
        <f>CK10+CK13</f>
        <v>8724180</v>
      </c>
      <c r="CL3" s="90" t="s">
        <v>128</v>
      </c>
      <c r="CM3" s="90">
        <f>CM10</f>
        <v>0</v>
      </c>
      <c r="CN3" s="88">
        <f>CN10+CN13+CN15</f>
        <v>104708939</v>
      </c>
      <c r="CO3" s="90">
        <f>CO10+CO13</f>
        <v>11805192</v>
      </c>
      <c r="CP3" s="90">
        <f>CP10+CP13</f>
        <v>27997799</v>
      </c>
      <c r="CQ3" s="90">
        <f>CQ10+CQ13+CQ15</f>
        <v>745232936</v>
      </c>
      <c r="CR3" s="90">
        <f>CR10+CR13+CR15+CR33</f>
        <v>37409642</v>
      </c>
      <c r="CS3" s="90">
        <f>CS13+CS15</f>
        <v>1304891288</v>
      </c>
      <c r="CT3" s="90">
        <f>CT10+CT13+CT15</f>
        <v>664277676</v>
      </c>
      <c r="CU3" s="90" t="s">
        <v>128</v>
      </c>
      <c r="CV3" s="90">
        <f>CV13+CV15</f>
        <v>236530299</v>
      </c>
      <c r="CW3" s="90">
        <f>CW13+CW15</f>
        <v>234532214</v>
      </c>
      <c r="CX3" s="90" t="s">
        <v>230</v>
      </c>
      <c r="CY3" s="90">
        <f>CY13+CY15</f>
        <v>628162194</v>
      </c>
      <c r="CZ3" s="90">
        <f>CZ10</f>
        <v>0</v>
      </c>
      <c r="DA3" s="90">
        <f>DA13</f>
        <v>24900860</v>
      </c>
      <c r="DB3" s="90" t="s">
        <v>230</v>
      </c>
      <c r="DC3" s="90">
        <f>DC10+DC13+DC15</f>
        <v>14177506</v>
      </c>
      <c r="DD3" s="90">
        <f>DD10</f>
        <v>0</v>
      </c>
      <c r="DE3" s="90">
        <f>DE9+DE10+DE13</f>
        <v>292722743</v>
      </c>
      <c r="DF3" s="90">
        <f>DF21+DF33</f>
        <v>277677095</v>
      </c>
      <c r="DG3" s="90">
        <f>DG10+DG22</f>
        <v>1225382</v>
      </c>
      <c r="DH3" s="90">
        <f>DH10</f>
        <v>0</v>
      </c>
      <c r="DI3" s="90" t="s">
        <v>230</v>
      </c>
      <c r="DJ3" s="90">
        <f>DJ21</f>
        <v>13540820</v>
      </c>
      <c r="DK3" s="90">
        <f>DK13</f>
        <v>818086300</v>
      </c>
      <c r="DL3" s="90" t="s">
        <v>230</v>
      </c>
      <c r="DM3" s="88">
        <f>DM13+DM22</f>
        <v>227747741</v>
      </c>
      <c r="DN3" s="90">
        <f>DN10+DN13+DN35</f>
        <v>19808577</v>
      </c>
      <c r="DO3" s="90">
        <f>DO10+DO30</f>
        <v>39893037</v>
      </c>
      <c r="DP3" s="90">
        <f>DP13+DP22</f>
        <v>167164382</v>
      </c>
      <c r="DQ3" s="90">
        <f>DQ10+DQ21</f>
        <v>1462236</v>
      </c>
      <c r="DR3" s="90">
        <f>DR13+DR15+DR35</f>
        <v>111192865</v>
      </c>
      <c r="DS3" s="90">
        <f>DS13+DS22</f>
        <v>17438922</v>
      </c>
      <c r="DT3" s="90">
        <f>DT13</f>
        <v>48170398</v>
      </c>
      <c r="DU3" s="90">
        <f>DU21+DU22</f>
        <v>74192694</v>
      </c>
      <c r="DV3" s="90">
        <f>DV10+DV13+DV15+DV26</f>
        <v>112233525</v>
      </c>
      <c r="DW3" s="90">
        <f>DW10+DW13+DW15</f>
        <v>13358244</v>
      </c>
      <c r="DX3" s="90">
        <f>DX13</f>
        <v>755718048</v>
      </c>
      <c r="DY3" s="90">
        <f>DY13+DY15</f>
        <v>217180682</v>
      </c>
      <c r="DZ3" s="90">
        <f>DZ13+DZ15+DZ33+DZ35</f>
        <v>175607729</v>
      </c>
      <c r="EA3" s="90">
        <f>EA13</f>
        <v>321803033</v>
      </c>
      <c r="EB3" s="90">
        <f>EB13+EB15+EB22+EB35</f>
        <v>97442103</v>
      </c>
      <c r="EC3" s="90">
        <f>EC10+EC22</f>
        <v>70418946</v>
      </c>
      <c r="ED3" s="90">
        <f>ED10+ED13+ED33+ED35</f>
        <v>32125508</v>
      </c>
      <c r="EE3" s="90">
        <f>EE10</f>
        <v>0</v>
      </c>
      <c r="EF3" s="90">
        <f>EF13+EF15+EF33+EF35</f>
        <v>324475593</v>
      </c>
      <c r="EG3" s="90">
        <f>EG10</f>
        <v>0</v>
      </c>
    </row>
    <row r="4" spans="1:137">
      <c r="A4" s="103"/>
      <c r="B4" s="24" t="s">
        <v>202</v>
      </c>
      <c r="C4" s="79" t="s">
        <v>226</v>
      </c>
      <c r="D4" s="90">
        <v>6697281</v>
      </c>
      <c r="E4" s="89" t="s">
        <v>270</v>
      </c>
      <c r="F4" s="90">
        <v>246709377</v>
      </c>
      <c r="G4" s="89" t="s">
        <v>270</v>
      </c>
      <c r="H4" s="89" t="s">
        <v>230</v>
      </c>
      <c r="I4" s="89" t="s">
        <v>230</v>
      </c>
      <c r="J4" s="89" t="s">
        <v>270</v>
      </c>
      <c r="K4" s="90">
        <v>1960852623</v>
      </c>
      <c r="L4" s="90">
        <v>725156855</v>
      </c>
      <c r="M4" s="90">
        <v>25962000</v>
      </c>
      <c r="N4" s="90">
        <v>139215462</v>
      </c>
      <c r="O4" s="89" t="s">
        <v>230</v>
      </c>
      <c r="P4" s="90">
        <v>15509288</v>
      </c>
      <c r="Q4" s="90">
        <v>1325275560</v>
      </c>
      <c r="R4" s="90">
        <v>1948587212</v>
      </c>
      <c r="S4" s="90">
        <v>3244496</v>
      </c>
      <c r="T4" s="89" t="s">
        <v>149</v>
      </c>
      <c r="U4" s="90">
        <v>44365573</v>
      </c>
      <c r="V4" s="89" t="s">
        <v>270</v>
      </c>
      <c r="W4" s="90">
        <v>600947123</v>
      </c>
      <c r="X4" s="89" t="s">
        <v>230</v>
      </c>
      <c r="Y4" s="90">
        <v>45973000</v>
      </c>
      <c r="Z4" s="89" t="s">
        <v>270</v>
      </c>
      <c r="AA4" s="90">
        <v>1507055727</v>
      </c>
      <c r="AB4" s="90">
        <v>50189682</v>
      </c>
      <c r="AC4" s="89" t="s">
        <v>270</v>
      </c>
      <c r="AD4" s="89" t="s">
        <v>230</v>
      </c>
      <c r="AE4" s="89" t="s">
        <v>270</v>
      </c>
      <c r="AF4" s="90">
        <v>1274129797</v>
      </c>
      <c r="AG4" s="90">
        <v>18620589</v>
      </c>
      <c r="AH4" s="90">
        <v>122920740</v>
      </c>
      <c r="AI4" s="90">
        <v>467313755</v>
      </c>
      <c r="AJ4" s="90">
        <v>72348604</v>
      </c>
      <c r="AK4" s="90">
        <v>651137084</v>
      </c>
      <c r="AL4" s="89" t="s">
        <v>270</v>
      </c>
      <c r="AM4" s="90">
        <v>272944597</v>
      </c>
      <c r="AN4" s="90">
        <v>56059890</v>
      </c>
      <c r="AO4" s="90">
        <v>5921484</v>
      </c>
      <c r="AP4" s="89" t="s">
        <v>270</v>
      </c>
      <c r="AQ4" s="90">
        <v>12063708</v>
      </c>
      <c r="AR4" s="89" t="s">
        <v>270</v>
      </c>
      <c r="AS4" s="90">
        <v>61705819</v>
      </c>
      <c r="AT4" s="89" t="s">
        <v>270</v>
      </c>
      <c r="AU4" s="90">
        <v>211645128</v>
      </c>
      <c r="AV4" s="90">
        <v>180584024</v>
      </c>
      <c r="AW4" s="90">
        <v>119243124</v>
      </c>
      <c r="AX4" s="90">
        <v>373783915</v>
      </c>
      <c r="AY4" s="90">
        <v>26517900</v>
      </c>
      <c r="AZ4" s="89" t="s">
        <v>270</v>
      </c>
      <c r="BA4" s="90">
        <v>17617307</v>
      </c>
      <c r="BB4" s="90">
        <v>17803029</v>
      </c>
      <c r="BC4" s="90">
        <v>312737348</v>
      </c>
      <c r="BD4" s="90">
        <v>47400834</v>
      </c>
      <c r="BE4" s="90">
        <v>100033200</v>
      </c>
      <c r="BF4" s="90">
        <v>38834708</v>
      </c>
      <c r="BG4" s="90">
        <v>39111492</v>
      </c>
      <c r="BH4" s="90">
        <v>279559451</v>
      </c>
      <c r="BI4" s="90">
        <v>803511094</v>
      </c>
      <c r="BJ4" s="89" t="s">
        <v>149</v>
      </c>
      <c r="BK4" s="90">
        <v>291579747</v>
      </c>
      <c r="BL4" s="90">
        <v>105224090</v>
      </c>
      <c r="BM4" s="90">
        <v>69471164</v>
      </c>
      <c r="BN4" s="90">
        <v>595025543</v>
      </c>
      <c r="BO4" s="90">
        <v>46834439</v>
      </c>
      <c r="BP4" s="90">
        <v>3212232941</v>
      </c>
      <c r="BQ4" s="90">
        <v>321451233</v>
      </c>
      <c r="BR4" s="89" t="s">
        <v>230</v>
      </c>
      <c r="BS4" s="90">
        <v>201656908</v>
      </c>
      <c r="BT4" s="90">
        <v>523177837</v>
      </c>
      <c r="BU4" s="90">
        <v>80098914</v>
      </c>
      <c r="BV4" s="90">
        <v>1313757911</v>
      </c>
      <c r="BW4" s="90">
        <v>110811454</v>
      </c>
      <c r="BX4" s="89" t="s">
        <v>230</v>
      </c>
      <c r="BY4" s="90">
        <v>36942168</v>
      </c>
      <c r="BZ4" s="90">
        <v>14160312</v>
      </c>
      <c r="CA4" s="89" t="s">
        <v>149</v>
      </c>
      <c r="CB4" s="90">
        <v>27845000</v>
      </c>
      <c r="CC4" s="90">
        <v>30517691</v>
      </c>
      <c r="CD4" s="89" t="s">
        <v>149</v>
      </c>
      <c r="CE4" s="90">
        <v>205740591</v>
      </c>
      <c r="CF4" s="90">
        <v>15626028</v>
      </c>
      <c r="CG4" s="90">
        <v>722637823</v>
      </c>
      <c r="CH4" s="89" t="s">
        <v>149</v>
      </c>
      <c r="CI4" s="90">
        <v>43924544</v>
      </c>
      <c r="CJ4" s="90">
        <v>19860000</v>
      </c>
      <c r="CK4" s="90">
        <v>13424549</v>
      </c>
      <c r="CL4" s="90" t="s">
        <v>128</v>
      </c>
      <c r="CM4" s="90">
        <v>733147489</v>
      </c>
      <c r="CN4" s="90">
        <v>115903339</v>
      </c>
      <c r="CO4" s="90">
        <v>12386751</v>
      </c>
      <c r="CP4" s="90">
        <v>32255899</v>
      </c>
      <c r="CQ4" s="90">
        <v>880824191</v>
      </c>
      <c r="CR4" s="90">
        <v>44521641</v>
      </c>
      <c r="CS4" s="90">
        <v>1304891288</v>
      </c>
      <c r="CT4" s="90">
        <v>661270326</v>
      </c>
      <c r="CU4" s="90" t="s">
        <v>128</v>
      </c>
      <c r="CV4" s="90">
        <v>236530299</v>
      </c>
      <c r="CW4" s="90">
        <v>234532214</v>
      </c>
      <c r="CX4" s="90" t="s">
        <v>230</v>
      </c>
      <c r="CY4" s="90">
        <v>628162194</v>
      </c>
      <c r="CZ4" s="90">
        <v>24918606</v>
      </c>
      <c r="DA4" s="90">
        <v>24900860</v>
      </c>
      <c r="DB4" s="90" t="s">
        <v>230</v>
      </c>
      <c r="DC4" s="90">
        <v>299887552</v>
      </c>
      <c r="DD4" s="90">
        <v>19952488</v>
      </c>
      <c r="DE4" s="90">
        <v>289722743</v>
      </c>
      <c r="DF4" s="90">
        <v>173704549</v>
      </c>
      <c r="DG4" s="90">
        <v>979692692</v>
      </c>
      <c r="DH4" s="90">
        <v>15913500</v>
      </c>
      <c r="DI4" s="90" t="s">
        <v>230</v>
      </c>
      <c r="DJ4" s="90">
        <v>13540820</v>
      </c>
      <c r="DK4" s="90">
        <v>809686300</v>
      </c>
      <c r="DL4" s="90" t="s">
        <v>230</v>
      </c>
      <c r="DM4" s="90">
        <v>227747741</v>
      </c>
      <c r="DN4" s="90">
        <v>21333577</v>
      </c>
      <c r="DO4" s="90">
        <v>46763362</v>
      </c>
      <c r="DP4" s="90">
        <v>143864382</v>
      </c>
      <c r="DQ4" s="90">
        <v>2172686</v>
      </c>
      <c r="DR4" s="90">
        <v>111192865</v>
      </c>
      <c r="DS4" s="90">
        <v>17438922</v>
      </c>
      <c r="DT4" s="90">
        <v>48170398</v>
      </c>
      <c r="DU4" s="90">
        <v>55573577</v>
      </c>
      <c r="DV4" s="90">
        <v>117377874</v>
      </c>
      <c r="DW4" s="90">
        <v>12513610</v>
      </c>
      <c r="DX4" s="90">
        <v>727889348</v>
      </c>
      <c r="DY4" s="90">
        <v>217180682</v>
      </c>
      <c r="DZ4" s="90">
        <v>175607729</v>
      </c>
      <c r="EA4" s="90">
        <v>319503033</v>
      </c>
      <c r="EB4" s="90">
        <v>66781103</v>
      </c>
      <c r="EC4" s="90">
        <v>76005186</v>
      </c>
      <c r="ED4" s="90">
        <v>48118508</v>
      </c>
      <c r="EE4" s="90">
        <v>937169</v>
      </c>
      <c r="EF4" s="90">
        <v>324475593</v>
      </c>
      <c r="EG4" s="90">
        <v>3780000</v>
      </c>
    </row>
    <row r="5" spans="1:137">
      <c r="A5" s="103"/>
      <c r="B5" s="24" t="s">
        <v>111</v>
      </c>
      <c r="C5" s="80" t="s">
        <v>261</v>
      </c>
      <c r="D5" s="90">
        <v>2</v>
      </c>
      <c r="E5" s="89" t="s">
        <v>270</v>
      </c>
      <c r="F5" s="90">
        <v>2</v>
      </c>
      <c r="G5" s="89" t="s">
        <v>270</v>
      </c>
      <c r="H5" s="89" t="s">
        <v>230</v>
      </c>
      <c r="I5" s="89" t="s">
        <v>230</v>
      </c>
      <c r="J5" s="89" t="s">
        <v>270</v>
      </c>
      <c r="K5" s="90">
        <v>2</v>
      </c>
      <c r="L5" s="90">
        <v>1</v>
      </c>
      <c r="M5" s="90">
        <v>2</v>
      </c>
      <c r="N5" s="90">
        <v>2</v>
      </c>
      <c r="O5" s="89" t="s">
        <v>230</v>
      </c>
      <c r="P5" s="90">
        <v>2</v>
      </c>
      <c r="Q5" s="90">
        <v>2</v>
      </c>
      <c r="R5" s="90">
        <v>2</v>
      </c>
      <c r="S5" s="90">
        <v>2</v>
      </c>
      <c r="T5" s="89" t="s">
        <v>149</v>
      </c>
      <c r="U5" s="90">
        <v>2</v>
      </c>
      <c r="V5" s="89" t="s">
        <v>270</v>
      </c>
      <c r="W5" s="90">
        <v>2</v>
      </c>
      <c r="X5" s="89" t="s">
        <v>230</v>
      </c>
      <c r="Y5" s="90">
        <v>2</v>
      </c>
      <c r="Z5" s="89" t="s">
        <v>270</v>
      </c>
      <c r="AA5" s="90">
        <v>2</v>
      </c>
      <c r="AB5" s="90">
        <v>2</v>
      </c>
      <c r="AC5" s="89" t="s">
        <v>270</v>
      </c>
      <c r="AD5" s="89" t="s">
        <v>230</v>
      </c>
      <c r="AE5" s="89" t="s">
        <v>270</v>
      </c>
      <c r="AF5" s="90">
        <v>1</v>
      </c>
      <c r="AG5" s="90">
        <v>2</v>
      </c>
      <c r="AH5" s="90">
        <v>2</v>
      </c>
      <c r="AI5" s="90">
        <v>2</v>
      </c>
      <c r="AJ5" s="90">
        <v>2</v>
      </c>
      <c r="AK5" s="90">
        <v>2</v>
      </c>
      <c r="AL5" s="89" t="s">
        <v>270</v>
      </c>
      <c r="AM5" s="90">
        <v>1</v>
      </c>
      <c r="AN5" s="90">
        <v>2</v>
      </c>
      <c r="AO5" s="90">
        <v>2</v>
      </c>
      <c r="AP5" s="89" t="s">
        <v>270</v>
      </c>
      <c r="AQ5" s="90">
        <v>1</v>
      </c>
      <c r="AR5" s="89" t="s">
        <v>270</v>
      </c>
      <c r="AS5" s="90">
        <v>1</v>
      </c>
      <c r="AT5" s="89" t="s">
        <v>270</v>
      </c>
      <c r="AU5" s="90">
        <v>1</v>
      </c>
      <c r="AV5" s="90">
        <v>2</v>
      </c>
      <c r="AW5" s="90">
        <v>2</v>
      </c>
      <c r="AX5" s="90">
        <v>1</v>
      </c>
      <c r="AY5" s="90">
        <v>2</v>
      </c>
      <c r="AZ5" s="89" t="s">
        <v>270</v>
      </c>
      <c r="BA5" s="90">
        <v>2</v>
      </c>
      <c r="BB5" s="90">
        <v>1</v>
      </c>
      <c r="BC5" s="90">
        <v>2</v>
      </c>
      <c r="BD5" s="90">
        <v>2</v>
      </c>
      <c r="BE5" s="90">
        <v>2</v>
      </c>
      <c r="BF5" s="90">
        <v>2</v>
      </c>
      <c r="BG5" s="90">
        <v>1</v>
      </c>
      <c r="BH5" s="90">
        <v>1</v>
      </c>
      <c r="BI5" s="90">
        <v>1</v>
      </c>
      <c r="BJ5" s="89" t="s">
        <v>149</v>
      </c>
      <c r="BK5" s="90">
        <v>2</v>
      </c>
      <c r="BL5" s="90">
        <v>1</v>
      </c>
      <c r="BM5" s="90">
        <v>2</v>
      </c>
      <c r="BN5" s="90">
        <v>1</v>
      </c>
      <c r="BO5" s="90">
        <v>2</v>
      </c>
      <c r="BP5" s="90">
        <v>2</v>
      </c>
      <c r="BQ5" s="90">
        <v>2</v>
      </c>
      <c r="BR5" s="89" t="s">
        <v>230</v>
      </c>
      <c r="BS5" s="90">
        <v>2</v>
      </c>
      <c r="BT5" s="90">
        <v>2</v>
      </c>
      <c r="BU5" s="90">
        <v>1</v>
      </c>
      <c r="BV5" s="90">
        <v>2</v>
      </c>
      <c r="BW5" s="90">
        <v>1</v>
      </c>
      <c r="BX5" s="89" t="s">
        <v>230</v>
      </c>
      <c r="BY5" s="90">
        <v>1</v>
      </c>
      <c r="BZ5" s="90">
        <v>2</v>
      </c>
      <c r="CA5" s="89" t="s">
        <v>149</v>
      </c>
      <c r="CB5" s="90">
        <v>1</v>
      </c>
      <c r="CC5" s="90">
        <v>2</v>
      </c>
      <c r="CD5" s="89" t="s">
        <v>149</v>
      </c>
      <c r="CE5" s="90">
        <v>1</v>
      </c>
      <c r="CF5" s="90">
        <v>2</v>
      </c>
      <c r="CG5" s="90">
        <v>2</v>
      </c>
      <c r="CH5" s="89" t="s">
        <v>149</v>
      </c>
      <c r="CI5" s="90">
        <v>2</v>
      </c>
      <c r="CJ5" s="90">
        <v>2</v>
      </c>
      <c r="CK5" s="90">
        <v>1</v>
      </c>
      <c r="CL5" s="90" t="s">
        <v>128</v>
      </c>
      <c r="CM5" s="90">
        <v>2</v>
      </c>
      <c r="CN5" s="90">
        <v>2</v>
      </c>
      <c r="CO5" s="90">
        <v>2</v>
      </c>
      <c r="CP5" s="90">
        <v>2</v>
      </c>
      <c r="CQ5" s="90">
        <v>2</v>
      </c>
      <c r="CR5" s="90">
        <v>2</v>
      </c>
      <c r="CS5" s="90">
        <v>1</v>
      </c>
      <c r="CT5" s="90">
        <v>2</v>
      </c>
      <c r="CU5" s="90" t="s">
        <v>128</v>
      </c>
      <c r="CV5" s="90">
        <v>2</v>
      </c>
      <c r="CW5" s="90">
        <v>2</v>
      </c>
      <c r="CX5" s="90" t="s">
        <v>230</v>
      </c>
      <c r="CY5" s="90">
        <v>2</v>
      </c>
      <c r="CZ5" s="90">
        <v>2</v>
      </c>
      <c r="DA5" s="90">
        <v>2</v>
      </c>
      <c r="DB5" s="90" t="s">
        <v>230</v>
      </c>
      <c r="DC5" s="90">
        <v>2</v>
      </c>
      <c r="DD5" s="90">
        <v>2</v>
      </c>
      <c r="DE5" s="90">
        <v>2</v>
      </c>
      <c r="DF5" s="90">
        <v>1</v>
      </c>
      <c r="DG5" s="90">
        <v>2</v>
      </c>
      <c r="DH5" s="90">
        <v>2</v>
      </c>
      <c r="DI5" s="90" t="s">
        <v>230</v>
      </c>
      <c r="DJ5" s="90">
        <v>1</v>
      </c>
      <c r="DK5" s="90">
        <v>2</v>
      </c>
      <c r="DL5" s="90" t="s">
        <v>230</v>
      </c>
      <c r="DM5" s="90">
        <v>1</v>
      </c>
      <c r="DN5" s="90">
        <v>2</v>
      </c>
      <c r="DO5" s="90">
        <v>2</v>
      </c>
      <c r="DP5" s="90">
        <v>1</v>
      </c>
      <c r="DQ5" s="90">
        <v>2</v>
      </c>
      <c r="DR5" s="90">
        <v>2</v>
      </c>
      <c r="DS5" s="90">
        <v>1</v>
      </c>
      <c r="DT5" s="90">
        <v>2</v>
      </c>
      <c r="DU5" s="90">
        <v>2</v>
      </c>
      <c r="DV5" s="90">
        <v>2</v>
      </c>
      <c r="DW5" s="90">
        <v>2</v>
      </c>
      <c r="DX5" s="90">
        <v>2</v>
      </c>
      <c r="DY5" s="90">
        <v>2</v>
      </c>
      <c r="DZ5" s="90">
        <v>2</v>
      </c>
      <c r="EA5" s="90">
        <v>2</v>
      </c>
      <c r="EB5" s="90">
        <v>2</v>
      </c>
      <c r="EC5" s="90">
        <v>2</v>
      </c>
      <c r="ED5" s="90">
        <v>2</v>
      </c>
      <c r="EE5" s="90">
        <v>2</v>
      </c>
      <c r="EF5" s="90">
        <v>2</v>
      </c>
      <c r="EG5" s="90">
        <v>2</v>
      </c>
    </row>
    <row r="6" spans="1:137">
      <c r="A6" s="103"/>
      <c r="B6" s="24" t="s">
        <v>113</v>
      </c>
      <c r="C6" s="81" t="s">
        <v>262</v>
      </c>
      <c r="D6" s="90"/>
      <c r="E6" s="89" t="s">
        <v>270</v>
      </c>
      <c r="F6" s="90"/>
      <c r="G6" s="89" t="s">
        <v>270</v>
      </c>
      <c r="H6" s="89" t="s">
        <v>230</v>
      </c>
      <c r="I6" s="89" t="s">
        <v>230</v>
      </c>
      <c r="J6" s="89" t="s">
        <v>270</v>
      </c>
      <c r="K6" s="90"/>
      <c r="L6" s="90"/>
      <c r="M6" s="90"/>
      <c r="N6" s="90"/>
      <c r="O6" s="89" t="s">
        <v>230</v>
      </c>
      <c r="P6" s="90"/>
      <c r="Q6" s="90"/>
      <c r="R6" s="90"/>
      <c r="S6" s="90"/>
      <c r="T6" s="89" t="s">
        <v>149</v>
      </c>
      <c r="U6" s="90"/>
      <c r="V6" s="89" t="s">
        <v>270</v>
      </c>
      <c r="W6" s="90"/>
      <c r="X6" s="89" t="s">
        <v>230</v>
      </c>
      <c r="Y6" s="90"/>
      <c r="Z6" s="89" t="s">
        <v>270</v>
      </c>
      <c r="AA6" s="90"/>
      <c r="AB6" s="90"/>
      <c r="AC6" s="89" t="s">
        <v>270</v>
      </c>
      <c r="AD6" s="89" t="s">
        <v>230</v>
      </c>
      <c r="AE6" s="89" t="s">
        <v>270</v>
      </c>
      <c r="AF6" s="90"/>
      <c r="AG6" s="90"/>
      <c r="AH6" s="90"/>
      <c r="AI6" s="90"/>
      <c r="AJ6" s="90"/>
      <c r="AK6" s="90"/>
      <c r="AL6" s="89" t="s">
        <v>270</v>
      </c>
      <c r="AM6" s="90"/>
      <c r="AN6" s="90"/>
      <c r="AO6" s="90"/>
      <c r="AP6" s="89" t="s">
        <v>270</v>
      </c>
      <c r="AQ6" s="90"/>
      <c r="AR6" s="89" t="s">
        <v>270</v>
      </c>
      <c r="AS6" s="90"/>
      <c r="AT6" s="89" t="s">
        <v>270</v>
      </c>
      <c r="AU6" s="90"/>
      <c r="AV6" s="90"/>
      <c r="AW6" s="90"/>
      <c r="AX6" s="90"/>
      <c r="AY6" s="90"/>
      <c r="AZ6" s="89" t="s">
        <v>270</v>
      </c>
      <c r="BA6" s="90"/>
      <c r="BB6" s="90"/>
      <c r="BC6" s="90"/>
      <c r="BD6" s="90"/>
      <c r="BE6" s="90"/>
      <c r="BF6" s="90"/>
      <c r="BG6" s="90"/>
      <c r="BH6" s="90"/>
      <c r="BI6" s="90" t="s">
        <v>73</v>
      </c>
      <c r="BJ6" s="89" t="s">
        <v>149</v>
      </c>
      <c r="BK6" s="90"/>
      <c r="BL6" s="90"/>
      <c r="BM6" s="90"/>
      <c r="BN6" s="90" t="s">
        <v>73</v>
      </c>
      <c r="BO6" s="90"/>
      <c r="BP6" s="90"/>
      <c r="BQ6" s="90"/>
      <c r="BR6" s="89" t="s">
        <v>230</v>
      </c>
      <c r="BS6" s="90"/>
      <c r="BT6" s="90"/>
      <c r="BU6" s="90"/>
      <c r="BV6" s="90"/>
      <c r="BW6" s="90"/>
      <c r="BX6" s="89" t="s">
        <v>230</v>
      </c>
      <c r="BY6" s="90"/>
      <c r="BZ6" s="90"/>
      <c r="CA6" s="89" t="s">
        <v>149</v>
      </c>
      <c r="CB6" s="90"/>
      <c r="CC6" s="90"/>
      <c r="CD6" s="89" t="s">
        <v>149</v>
      </c>
      <c r="CE6" s="90"/>
      <c r="CF6" s="90"/>
      <c r="CG6" s="90"/>
      <c r="CH6" s="89" t="s">
        <v>149</v>
      </c>
      <c r="CI6" s="90"/>
      <c r="CJ6" s="90"/>
      <c r="CK6" s="90"/>
      <c r="CL6" s="90" t="s">
        <v>128</v>
      </c>
      <c r="CM6" s="90"/>
      <c r="CN6" s="90"/>
      <c r="CO6" s="90"/>
      <c r="CP6" s="90"/>
      <c r="CQ6" s="90"/>
      <c r="CR6" s="90"/>
      <c r="CS6" s="90"/>
      <c r="CT6" s="90"/>
      <c r="CU6" s="90" t="s">
        <v>128</v>
      </c>
      <c r="CV6" s="90"/>
      <c r="CW6" s="90"/>
      <c r="CX6" s="90" t="s">
        <v>230</v>
      </c>
      <c r="CY6" s="90"/>
      <c r="CZ6" s="90"/>
      <c r="DA6" s="90"/>
      <c r="DB6" s="90" t="s">
        <v>230</v>
      </c>
      <c r="DC6" s="90"/>
      <c r="DD6" s="90"/>
      <c r="DE6" s="90"/>
      <c r="DF6" s="90"/>
      <c r="DG6" s="90"/>
      <c r="DH6" s="90"/>
      <c r="DI6" s="90" t="s">
        <v>230</v>
      </c>
      <c r="DJ6" s="90"/>
      <c r="DK6" s="90"/>
      <c r="DL6" s="90" t="s">
        <v>230</v>
      </c>
      <c r="DM6" s="90"/>
      <c r="DN6" s="90"/>
      <c r="DO6" s="90"/>
      <c r="DP6" s="90" t="s">
        <v>73</v>
      </c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</row>
    <row r="7" spans="1:137">
      <c r="A7" s="103"/>
      <c r="B7" s="24" t="s">
        <v>116</v>
      </c>
      <c r="C7" s="81" t="s">
        <v>263</v>
      </c>
      <c r="D7" s="90"/>
      <c r="E7" s="89" t="s">
        <v>270</v>
      </c>
      <c r="F7" s="90"/>
      <c r="G7" s="89" t="s">
        <v>270</v>
      </c>
      <c r="H7" s="89" t="s">
        <v>230</v>
      </c>
      <c r="I7" s="89" t="s">
        <v>230</v>
      </c>
      <c r="J7" s="89" t="s">
        <v>270</v>
      </c>
      <c r="K7" s="90"/>
      <c r="L7" s="90" t="s">
        <v>275</v>
      </c>
      <c r="M7" s="90"/>
      <c r="N7" s="90"/>
      <c r="O7" s="89" t="s">
        <v>230</v>
      </c>
      <c r="P7" s="90"/>
      <c r="Q7" s="90"/>
      <c r="R7" s="90"/>
      <c r="S7" s="90"/>
      <c r="T7" s="89" t="s">
        <v>149</v>
      </c>
      <c r="U7" s="90"/>
      <c r="V7" s="89" t="s">
        <v>270</v>
      </c>
      <c r="W7" s="90"/>
      <c r="X7" s="89" t="s">
        <v>230</v>
      </c>
      <c r="Y7" s="91"/>
      <c r="Z7" s="89" t="s">
        <v>270</v>
      </c>
      <c r="AA7" s="90"/>
      <c r="AB7" s="90"/>
      <c r="AC7" s="89" t="s">
        <v>270</v>
      </c>
      <c r="AD7" s="89" t="s">
        <v>230</v>
      </c>
      <c r="AE7" s="89" t="s">
        <v>270</v>
      </c>
      <c r="AF7" s="90" t="s">
        <v>275</v>
      </c>
      <c r="AG7" s="90"/>
      <c r="AH7" s="90"/>
      <c r="AI7" s="90"/>
      <c r="AJ7" s="90"/>
      <c r="AK7" s="90"/>
      <c r="AL7" s="89" t="s">
        <v>270</v>
      </c>
      <c r="AM7" s="90" t="s">
        <v>273</v>
      </c>
      <c r="AN7" s="90"/>
      <c r="AO7" s="90"/>
      <c r="AP7" s="89" t="s">
        <v>270</v>
      </c>
      <c r="AQ7" s="90" t="s">
        <v>273</v>
      </c>
      <c r="AR7" s="89" t="s">
        <v>270</v>
      </c>
      <c r="AS7" s="90" t="s">
        <v>273</v>
      </c>
      <c r="AT7" s="89" t="s">
        <v>270</v>
      </c>
      <c r="AU7" s="90" t="s">
        <v>268</v>
      </c>
      <c r="AV7" s="90"/>
      <c r="AW7" s="90"/>
      <c r="AX7" s="90" t="s">
        <v>274</v>
      </c>
      <c r="AY7" s="90"/>
      <c r="AZ7" s="89" t="s">
        <v>270</v>
      </c>
      <c r="BA7" s="90"/>
      <c r="BB7" s="90" t="s">
        <v>274</v>
      </c>
      <c r="BC7" s="90"/>
      <c r="BD7" s="90"/>
      <c r="BE7" s="90"/>
      <c r="BF7" s="90"/>
      <c r="BG7" s="90" t="s">
        <v>274</v>
      </c>
      <c r="BH7" s="90" t="s">
        <v>274</v>
      </c>
      <c r="BI7" s="90" t="s">
        <v>266</v>
      </c>
      <c r="BJ7" s="89" t="s">
        <v>149</v>
      </c>
      <c r="BK7" s="90"/>
      <c r="BL7" s="90" t="s">
        <v>274</v>
      </c>
      <c r="BM7" s="90"/>
      <c r="BN7" s="90" t="s">
        <v>269</v>
      </c>
      <c r="BO7" s="90"/>
      <c r="BP7" s="90"/>
      <c r="BQ7" s="90"/>
      <c r="BR7" s="89" t="s">
        <v>230</v>
      </c>
      <c r="BS7" s="90"/>
      <c r="BT7" s="90"/>
      <c r="BU7" s="90" t="s">
        <v>274</v>
      </c>
      <c r="BV7" s="90"/>
      <c r="BW7" s="90" t="s">
        <v>274</v>
      </c>
      <c r="BX7" s="89" t="s">
        <v>230</v>
      </c>
      <c r="BY7" s="90" t="s">
        <v>274</v>
      </c>
      <c r="BZ7" s="90"/>
      <c r="CA7" s="89" t="s">
        <v>149</v>
      </c>
      <c r="CB7" s="90" t="s">
        <v>274</v>
      </c>
      <c r="CC7" s="90"/>
      <c r="CD7" s="89" t="s">
        <v>149</v>
      </c>
      <c r="CE7" s="90" t="s">
        <v>274</v>
      </c>
      <c r="CF7" s="90"/>
      <c r="CG7" s="90"/>
      <c r="CH7" s="89" t="s">
        <v>149</v>
      </c>
      <c r="CI7" s="90"/>
      <c r="CJ7" s="90"/>
      <c r="CK7" s="90" t="s">
        <v>274</v>
      </c>
      <c r="CL7" s="90" t="s">
        <v>128</v>
      </c>
      <c r="CM7" s="90"/>
      <c r="CN7" s="90"/>
      <c r="CO7" s="90"/>
      <c r="CP7" s="90"/>
      <c r="CQ7" s="90"/>
      <c r="CR7" s="90"/>
      <c r="CS7" s="90" t="s">
        <v>274</v>
      </c>
      <c r="CT7" s="90"/>
      <c r="CU7" s="90" t="s">
        <v>128</v>
      </c>
      <c r="CV7" s="90"/>
      <c r="CW7" s="90"/>
      <c r="CX7" s="90" t="s">
        <v>230</v>
      </c>
      <c r="CY7" s="90"/>
      <c r="CZ7" s="90"/>
      <c r="DA7" s="90"/>
      <c r="DB7" s="90" t="s">
        <v>230</v>
      </c>
      <c r="DC7" s="90"/>
      <c r="DD7" s="90"/>
      <c r="DE7" s="90"/>
      <c r="DF7" s="90" t="s">
        <v>274</v>
      </c>
      <c r="DG7" s="90"/>
      <c r="DH7" s="90"/>
      <c r="DI7" s="90" t="s">
        <v>230</v>
      </c>
      <c r="DJ7" s="90" t="s">
        <v>274</v>
      </c>
      <c r="DK7" s="90"/>
      <c r="DL7" s="90" t="s">
        <v>230</v>
      </c>
      <c r="DM7" s="90" t="s">
        <v>272</v>
      </c>
      <c r="DN7" s="90"/>
      <c r="DO7" s="90"/>
      <c r="DP7" s="90" t="s">
        <v>266</v>
      </c>
      <c r="DQ7" s="90"/>
      <c r="DR7" s="90"/>
      <c r="DS7" s="90" t="s">
        <v>274</v>
      </c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</row>
    <row r="8" spans="1:137">
      <c r="A8" s="103"/>
      <c r="B8" s="24" t="s">
        <v>72</v>
      </c>
      <c r="C8" s="78" t="s">
        <v>123</v>
      </c>
      <c r="D8" s="90" t="s">
        <v>271</v>
      </c>
      <c r="E8" s="89" t="s">
        <v>270</v>
      </c>
      <c r="F8" s="90">
        <v>3314372</v>
      </c>
      <c r="G8" s="89" t="s">
        <v>270</v>
      </c>
      <c r="H8" s="89" t="s">
        <v>230</v>
      </c>
      <c r="I8" s="89" t="s">
        <v>230</v>
      </c>
      <c r="J8" s="89" t="s">
        <v>270</v>
      </c>
      <c r="K8" s="90" t="s">
        <v>271</v>
      </c>
      <c r="L8" s="90">
        <v>725156855</v>
      </c>
      <c r="M8" s="90">
        <v>25962000</v>
      </c>
      <c r="N8" s="90">
        <v>113952066</v>
      </c>
      <c r="O8" s="89" t="s">
        <v>230</v>
      </c>
      <c r="P8" s="90">
        <v>15509288</v>
      </c>
      <c r="Q8" s="90">
        <v>27125456</v>
      </c>
      <c r="R8" s="90" t="s">
        <v>271</v>
      </c>
      <c r="S8" s="90" t="s">
        <v>73</v>
      </c>
      <c r="T8" s="89" t="s">
        <v>149</v>
      </c>
      <c r="U8" s="90" t="s">
        <v>73</v>
      </c>
      <c r="V8" s="89" t="s">
        <v>270</v>
      </c>
      <c r="W8" s="90">
        <v>600947123</v>
      </c>
      <c r="X8" s="89" t="s">
        <v>230</v>
      </c>
      <c r="Y8" s="91">
        <v>0</v>
      </c>
      <c r="Z8" s="89" t="s">
        <v>270</v>
      </c>
      <c r="AA8" s="90" t="s">
        <v>73</v>
      </c>
      <c r="AB8" s="90">
        <v>22580886</v>
      </c>
      <c r="AC8" s="89" t="s">
        <v>270</v>
      </c>
      <c r="AD8" s="89" t="s">
        <v>230</v>
      </c>
      <c r="AE8" s="89" t="s">
        <v>270</v>
      </c>
      <c r="AF8" s="90">
        <v>1269150385</v>
      </c>
      <c r="AG8" s="90">
        <v>18620589</v>
      </c>
      <c r="AH8" s="90">
        <v>122920740</v>
      </c>
      <c r="AI8" s="90">
        <v>458272799</v>
      </c>
      <c r="AJ8" s="90">
        <v>1050000</v>
      </c>
      <c r="AK8" s="90" t="s">
        <v>73</v>
      </c>
      <c r="AL8" s="89" t="s">
        <v>270</v>
      </c>
      <c r="AM8" s="91">
        <v>0</v>
      </c>
      <c r="AN8" s="90" t="s">
        <v>73</v>
      </c>
      <c r="AO8" s="90">
        <v>3044490</v>
      </c>
      <c r="AP8" s="89" t="s">
        <v>270</v>
      </c>
      <c r="AQ8" s="90">
        <v>12063708</v>
      </c>
      <c r="AR8" s="89" t="s">
        <v>270</v>
      </c>
      <c r="AS8" s="90">
        <v>12371480</v>
      </c>
      <c r="AT8" s="89" t="s">
        <v>270</v>
      </c>
      <c r="AU8" s="91">
        <v>0</v>
      </c>
      <c r="AV8" s="90">
        <v>105279576</v>
      </c>
      <c r="AW8" s="90" t="s">
        <v>73</v>
      </c>
      <c r="AX8" s="90">
        <v>257430867</v>
      </c>
      <c r="AY8" s="90" t="s">
        <v>73</v>
      </c>
      <c r="AZ8" s="89" t="s">
        <v>270</v>
      </c>
      <c r="BA8" s="90">
        <v>13901113</v>
      </c>
      <c r="BB8" s="90" t="s">
        <v>73</v>
      </c>
      <c r="BC8" s="90" t="s">
        <v>73</v>
      </c>
      <c r="BD8" s="90">
        <v>25200000</v>
      </c>
      <c r="BE8" s="90" t="s">
        <v>73</v>
      </c>
      <c r="BF8" s="90">
        <v>38834708</v>
      </c>
      <c r="BG8" s="90">
        <v>2997225</v>
      </c>
      <c r="BH8" s="90" t="s">
        <v>73</v>
      </c>
      <c r="BI8" s="90" t="s">
        <v>73</v>
      </c>
      <c r="BJ8" s="89" t="s">
        <v>149</v>
      </c>
      <c r="BK8" s="90">
        <v>191250470</v>
      </c>
      <c r="BL8" s="90">
        <v>105224090</v>
      </c>
      <c r="BM8" s="90" t="s">
        <v>73</v>
      </c>
      <c r="BN8" s="91">
        <v>0</v>
      </c>
      <c r="BO8" s="90">
        <v>45539405</v>
      </c>
      <c r="BP8" s="90" t="s">
        <v>73</v>
      </c>
      <c r="BQ8" s="90" t="s">
        <v>73</v>
      </c>
      <c r="BR8" s="89" t="s">
        <v>230</v>
      </c>
      <c r="BS8" s="90">
        <v>1652700</v>
      </c>
      <c r="BT8" s="90" t="s">
        <v>73</v>
      </c>
      <c r="BU8" s="90" t="s">
        <v>73</v>
      </c>
      <c r="BV8" s="90" t="s">
        <v>73</v>
      </c>
      <c r="BW8" s="90" t="s">
        <v>73</v>
      </c>
      <c r="BX8" s="89" t="s">
        <v>230</v>
      </c>
      <c r="BY8" s="90">
        <v>4763523</v>
      </c>
      <c r="BZ8" s="90" t="s">
        <v>73</v>
      </c>
      <c r="CA8" s="89" t="s">
        <v>149</v>
      </c>
      <c r="CB8" s="90">
        <v>22245000</v>
      </c>
      <c r="CC8" s="90">
        <v>1465856</v>
      </c>
      <c r="CD8" s="89" t="s">
        <v>149</v>
      </c>
      <c r="CE8" s="90">
        <v>201787441</v>
      </c>
      <c r="CF8" s="90">
        <v>698348</v>
      </c>
      <c r="CG8" s="90">
        <v>10794862</v>
      </c>
      <c r="CH8" s="89" t="s">
        <v>149</v>
      </c>
      <c r="CI8" s="90">
        <v>15125891</v>
      </c>
      <c r="CJ8" s="90">
        <v>19860000</v>
      </c>
      <c r="CK8" s="90">
        <v>4700369</v>
      </c>
      <c r="CL8" s="90" t="s">
        <v>128</v>
      </c>
      <c r="CM8" s="90">
        <v>733147489</v>
      </c>
      <c r="CN8" s="90">
        <v>11194400</v>
      </c>
      <c r="CO8" s="90">
        <v>581559</v>
      </c>
      <c r="CP8" s="90">
        <v>4258100</v>
      </c>
      <c r="CQ8" s="90">
        <v>188477675</v>
      </c>
      <c r="CR8" s="90">
        <v>7219999</v>
      </c>
      <c r="CS8" s="90" t="s">
        <v>73</v>
      </c>
      <c r="CT8" s="90">
        <v>14342600</v>
      </c>
      <c r="CU8" s="90" t="s">
        <v>128</v>
      </c>
      <c r="CV8" s="90" t="s">
        <v>73</v>
      </c>
      <c r="CW8" s="90" t="s">
        <v>73</v>
      </c>
      <c r="CX8" s="90" t="s">
        <v>230</v>
      </c>
      <c r="CY8" s="90" t="s">
        <v>73</v>
      </c>
      <c r="CZ8" s="90">
        <v>24918606</v>
      </c>
      <c r="DA8" s="90" t="s">
        <v>73</v>
      </c>
      <c r="DB8" s="90" t="s">
        <v>230</v>
      </c>
      <c r="DC8" s="90">
        <v>285710046</v>
      </c>
      <c r="DD8" s="90">
        <v>19952488</v>
      </c>
      <c r="DE8" s="90">
        <v>23143337</v>
      </c>
      <c r="DF8" s="91">
        <v>0</v>
      </c>
      <c r="DG8" s="90">
        <v>978467310</v>
      </c>
      <c r="DH8" s="90">
        <v>15913500</v>
      </c>
      <c r="DI8" s="90" t="s">
        <v>230</v>
      </c>
      <c r="DJ8" s="90" t="s">
        <v>73</v>
      </c>
      <c r="DK8" s="90" t="s">
        <v>73</v>
      </c>
      <c r="DL8" s="90" t="s">
        <v>230</v>
      </c>
      <c r="DM8" s="90" t="s">
        <v>73</v>
      </c>
      <c r="DN8" s="90">
        <v>1525000</v>
      </c>
      <c r="DO8" s="90">
        <v>6870325</v>
      </c>
      <c r="DP8" s="90" t="s">
        <v>73</v>
      </c>
      <c r="DQ8" s="90">
        <v>710450</v>
      </c>
      <c r="DR8" s="90" t="s">
        <v>73</v>
      </c>
      <c r="DS8" s="90" t="s">
        <v>73</v>
      </c>
      <c r="DT8" s="90" t="s">
        <v>73</v>
      </c>
      <c r="DU8" s="90" t="s">
        <v>73</v>
      </c>
      <c r="DV8" s="90">
        <v>5144349</v>
      </c>
      <c r="DW8" s="90">
        <v>9997366</v>
      </c>
      <c r="DX8" s="91">
        <v>0</v>
      </c>
      <c r="DY8" s="90" t="s">
        <v>73</v>
      </c>
      <c r="DZ8" s="91">
        <v>0</v>
      </c>
      <c r="EA8" s="90" t="s">
        <v>73</v>
      </c>
      <c r="EB8" s="91">
        <v>0</v>
      </c>
      <c r="EC8" s="90">
        <v>5586240</v>
      </c>
      <c r="ED8" s="90">
        <v>15993000</v>
      </c>
      <c r="EE8" s="90">
        <v>937169</v>
      </c>
      <c r="EF8" s="90" t="s">
        <v>73</v>
      </c>
      <c r="EG8" s="90">
        <v>3780000</v>
      </c>
    </row>
    <row r="9" spans="1:137">
      <c r="A9" s="103"/>
      <c r="B9" s="24" t="s">
        <v>74</v>
      </c>
      <c r="C9" s="81" t="s">
        <v>31</v>
      </c>
      <c r="D9" s="90" t="s">
        <v>271</v>
      </c>
      <c r="E9" s="89" t="s">
        <v>270</v>
      </c>
      <c r="F9" s="90">
        <v>3314372</v>
      </c>
      <c r="G9" s="89" t="s">
        <v>270</v>
      </c>
      <c r="H9" s="89" t="s">
        <v>230</v>
      </c>
      <c r="I9" s="89" t="s">
        <v>230</v>
      </c>
      <c r="J9" s="89" t="s">
        <v>270</v>
      </c>
      <c r="K9" s="90" t="s">
        <v>271</v>
      </c>
      <c r="L9" s="90">
        <v>725156855</v>
      </c>
      <c r="M9" s="90">
        <v>25962000</v>
      </c>
      <c r="N9" s="90">
        <v>113952066</v>
      </c>
      <c r="O9" s="89" t="s">
        <v>230</v>
      </c>
      <c r="P9" s="90">
        <v>15509288</v>
      </c>
      <c r="Q9" s="90">
        <v>27125456</v>
      </c>
      <c r="R9" s="90" t="s">
        <v>271</v>
      </c>
      <c r="S9" s="90" t="s">
        <v>73</v>
      </c>
      <c r="T9" s="89" t="s">
        <v>149</v>
      </c>
      <c r="U9" s="90" t="s">
        <v>73</v>
      </c>
      <c r="V9" s="89" t="s">
        <v>270</v>
      </c>
      <c r="W9" s="90">
        <v>600947123</v>
      </c>
      <c r="X9" s="89" t="s">
        <v>230</v>
      </c>
      <c r="Y9" s="91" t="s">
        <v>73</v>
      </c>
      <c r="Z9" s="89" t="s">
        <v>270</v>
      </c>
      <c r="AA9" s="90" t="s">
        <v>73</v>
      </c>
      <c r="AB9" s="90">
        <v>22580886</v>
      </c>
      <c r="AC9" s="89" t="s">
        <v>270</v>
      </c>
      <c r="AD9" s="89" t="s">
        <v>230</v>
      </c>
      <c r="AE9" s="89" t="s">
        <v>270</v>
      </c>
      <c r="AF9" s="90">
        <v>1269150385</v>
      </c>
      <c r="AG9" s="90">
        <v>18620589</v>
      </c>
      <c r="AH9" s="90">
        <v>122920740</v>
      </c>
      <c r="AI9" s="90">
        <v>458272799</v>
      </c>
      <c r="AJ9" s="90">
        <v>1050000</v>
      </c>
      <c r="AK9" s="90" t="s">
        <v>73</v>
      </c>
      <c r="AL9" s="89" t="s">
        <v>270</v>
      </c>
      <c r="AM9" s="91">
        <v>0</v>
      </c>
      <c r="AN9" s="90" t="s">
        <v>73</v>
      </c>
      <c r="AO9" s="90">
        <v>3044490</v>
      </c>
      <c r="AP9" s="89" t="s">
        <v>270</v>
      </c>
      <c r="AQ9" s="90">
        <v>12063708</v>
      </c>
      <c r="AR9" s="89" t="s">
        <v>270</v>
      </c>
      <c r="AS9" s="90">
        <v>12371480</v>
      </c>
      <c r="AT9" s="89" t="s">
        <v>270</v>
      </c>
      <c r="AU9" s="91">
        <v>0</v>
      </c>
      <c r="AV9" s="90">
        <v>105279576</v>
      </c>
      <c r="AW9" s="90" t="s">
        <v>73</v>
      </c>
      <c r="AX9" s="90">
        <v>257430867</v>
      </c>
      <c r="AY9" s="90" t="s">
        <v>73</v>
      </c>
      <c r="AZ9" s="89" t="s">
        <v>270</v>
      </c>
      <c r="BA9" s="90">
        <v>13901113</v>
      </c>
      <c r="BB9" s="90" t="s">
        <v>73</v>
      </c>
      <c r="BC9" s="90" t="s">
        <v>73</v>
      </c>
      <c r="BD9" s="90">
        <v>25200000</v>
      </c>
      <c r="BE9" s="90" t="s">
        <v>73</v>
      </c>
      <c r="BF9" s="90">
        <v>38834708</v>
      </c>
      <c r="BG9" s="90">
        <v>2997225</v>
      </c>
      <c r="BH9" s="90" t="s">
        <v>73</v>
      </c>
      <c r="BI9" s="90" t="s">
        <v>73</v>
      </c>
      <c r="BJ9" s="89" t="s">
        <v>149</v>
      </c>
      <c r="BK9" s="90">
        <v>191250470</v>
      </c>
      <c r="BL9" s="90">
        <v>105224090</v>
      </c>
      <c r="BM9" s="90" t="s">
        <v>73</v>
      </c>
      <c r="BN9" s="91">
        <v>0</v>
      </c>
      <c r="BO9" s="90">
        <v>45539405</v>
      </c>
      <c r="BP9" s="90" t="s">
        <v>73</v>
      </c>
      <c r="BQ9" s="90" t="s">
        <v>73</v>
      </c>
      <c r="BR9" s="89" t="s">
        <v>230</v>
      </c>
      <c r="BS9" s="90">
        <v>1652700</v>
      </c>
      <c r="BT9" s="90" t="s">
        <v>73</v>
      </c>
      <c r="BU9" s="90" t="s">
        <v>73</v>
      </c>
      <c r="BV9" s="90" t="s">
        <v>73</v>
      </c>
      <c r="BW9" s="90" t="s">
        <v>73</v>
      </c>
      <c r="BX9" s="89" t="s">
        <v>230</v>
      </c>
      <c r="BY9" s="90">
        <v>4763523</v>
      </c>
      <c r="BZ9" s="90" t="s">
        <v>73</v>
      </c>
      <c r="CA9" s="89" t="s">
        <v>149</v>
      </c>
      <c r="CB9" s="90">
        <v>22245000</v>
      </c>
      <c r="CC9" s="90">
        <v>1465856</v>
      </c>
      <c r="CD9" s="89" t="s">
        <v>149</v>
      </c>
      <c r="CE9" s="90">
        <v>201787441</v>
      </c>
      <c r="CF9" s="90">
        <v>698348</v>
      </c>
      <c r="CG9" s="90">
        <v>10794862</v>
      </c>
      <c r="CH9" s="89" t="s">
        <v>149</v>
      </c>
      <c r="CI9" s="90">
        <v>15125891</v>
      </c>
      <c r="CJ9" s="90">
        <v>19860000</v>
      </c>
      <c r="CK9" s="90">
        <v>4700369</v>
      </c>
      <c r="CL9" s="90" t="s">
        <v>128</v>
      </c>
      <c r="CM9" s="90">
        <v>733147489</v>
      </c>
      <c r="CN9" s="90">
        <v>11194400</v>
      </c>
      <c r="CO9" s="90">
        <v>581559</v>
      </c>
      <c r="CP9" s="90">
        <v>4258100</v>
      </c>
      <c r="CQ9" s="90">
        <v>188477675</v>
      </c>
      <c r="CR9" s="90">
        <v>7219999</v>
      </c>
      <c r="CS9" s="90" t="s">
        <v>73</v>
      </c>
      <c r="CT9" s="90">
        <v>14342600</v>
      </c>
      <c r="CU9" s="90" t="s">
        <v>128</v>
      </c>
      <c r="CV9" s="90" t="s">
        <v>73</v>
      </c>
      <c r="CW9" s="90" t="s">
        <v>73</v>
      </c>
      <c r="CX9" s="90" t="s">
        <v>230</v>
      </c>
      <c r="CY9" s="90" t="s">
        <v>73</v>
      </c>
      <c r="CZ9" s="90">
        <v>24918606</v>
      </c>
      <c r="DA9" s="90" t="s">
        <v>73</v>
      </c>
      <c r="DB9" s="90" t="s">
        <v>230</v>
      </c>
      <c r="DC9" s="90">
        <v>285710046</v>
      </c>
      <c r="DD9" s="90">
        <v>19952488</v>
      </c>
      <c r="DE9" s="90">
        <v>11985300</v>
      </c>
      <c r="DF9" s="91">
        <v>0</v>
      </c>
      <c r="DG9" s="90">
        <v>978467310</v>
      </c>
      <c r="DH9" s="90">
        <v>15913500</v>
      </c>
      <c r="DI9" s="90" t="s">
        <v>230</v>
      </c>
      <c r="DJ9" s="90" t="s">
        <v>73</v>
      </c>
      <c r="DK9" s="90" t="s">
        <v>73</v>
      </c>
      <c r="DL9" s="90" t="s">
        <v>230</v>
      </c>
      <c r="DM9" s="90" t="s">
        <v>73</v>
      </c>
      <c r="DN9" s="90">
        <v>1525000</v>
      </c>
      <c r="DO9" s="90">
        <v>6870325</v>
      </c>
      <c r="DP9" s="90" t="s">
        <v>73</v>
      </c>
      <c r="DQ9" s="90">
        <v>710450</v>
      </c>
      <c r="DR9" s="90" t="s">
        <v>73</v>
      </c>
      <c r="DS9" s="90" t="s">
        <v>73</v>
      </c>
      <c r="DT9" s="90" t="s">
        <v>73</v>
      </c>
      <c r="DU9" s="90" t="s">
        <v>73</v>
      </c>
      <c r="DV9" s="90">
        <v>5144349</v>
      </c>
      <c r="DW9" s="90">
        <v>9997366</v>
      </c>
      <c r="DX9" s="91">
        <v>0</v>
      </c>
      <c r="DY9" s="90" t="s">
        <v>73</v>
      </c>
      <c r="DZ9" s="91">
        <v>0</v>
      </c>
      <c r="EA9" s="90" t="s">
        <v>73</v>
      </c>
      <c r="EB9" s="91">
        <v>0</v>
      </c>
      <c r="EC9" s="90">
        <v>5586240</v>
      </c>
      <c r="ED9" s="90">
        <v>15993000</v>
      </c>
      <c r="EE9" s="90">
        <v>937169</v>
      </c>
      <c r="EF9" s="90" t="s">
        <v>73</v>
      </c>
      <c r="EG9" s="90">
        <v>3780000</v>
      </c>
    </row>
    <row r="10" spans="1:137">
      <c r="A10" s="103"/>
      <c r="B10" s="24" t="s">
        <v>75</v>
      </c>
      <c r="C10" s="81" t="s">
        <v>32</v>
      </c>
      <c r="D10" s="90" t="s">
        <v>267</v>
      </c>
      <c r="E10" s="89" t="s">
        <v>270</v>
      </c>
      <c r="F10" s="90"/>
      <c r="G10" s="89" t="s">
        <v>270</v>
      </c>
      <c r="H10" s="89" t="s">
        <v>230</v>
      </c>
      <c r="I10" s="89" t="s">
        <v>230</v>
      </c>
      <c r="J10" s="89" t="s">
        <v>270</v>
      </c>
      <c r="K10" s="90"/>
      <c r="L10" s="90">
        <v>0</v>
      </c>
      <c r="M10" s="90"/>
      <c r="N10" s="90" t="s">
        <v>271</v>
      </c>
      <c r="O10" s="89" t="s">
        <v>230</v>
      </c>
      <c r="P10" s="90" t="s">
        <v>271</v>
      </c>
      <c r="Q10" s="90">
        <v>0</v>
      </c>
      <c r="R10" s="90"/>
      <c r="S10" s="90"/>
      <c r="T10" s="89" t="s">
        <v>149</v>
      </c>
      <c r="U10" s="90"/>
      <c r="V10" s="89" t="s">
        <v>270</v>
      </c>
      <c r="W10" s="90"/>
      <c r="X10" s="89" t="s">
        <v>230</v>
      </c>
      <c r="Y10" s="90">
        <v>0</v>
      </c>
      <c r="Z10" s="89" t="s">
        <v>270</v>
      </c>
      <c r="AA10" s="90"/>
      <c r="AB10" s="90"/>
      <c r="AC10" s="89" t="s">
        <v>270</v>
      </c>
      <c r="AD10" s="89" t="s">
        <v>230</v>
      </c>
      <c r="AE10" s="89" t="s">
        <v>270</v>
      </c>
      <c r="AF10" s="90"/>
      <c r="AG10" s="90"/>
      <c r="AH10" s="90"/>
      <c r="AI10" s="90"/>
      <c r="AJ10" s="90"/>
      <c r="AK10" s="90"/>
      <c r="AL10" s="89" t="s">
        <v>270</v>
      </c>
      <c r="AM10" s="90"/>
      <c r="AN10" s="90"/>
      <c r="AO10" s="90"/>
      <c r="AP10" s="89" t="s">
        <v>270</v>
      </c>
      <c r="AQ10" s="90"/>
      <c r="AR10" s="89" t="s">
        <v>270</v>
      </c>
      <c r="AS10" s="90"/>
      <c r="AT10" s="89" t="s">
        <v>270</v>
      </c>
      <c r="AU10" s="90"/>
      <c r="AV10" s="90"/>
      <c r="AW10" s="90"/>
      <c r="AX10" s="90">
        <v>0</v>
      </c>
      <c r="AY10" s="90"/>
      <c r="AZ10" s="89" t="s">
        <v>270</v>
      </c>
      <c r="BA10" s="90"/>
      <c r="BB10" s="90"/>
      <c r="BC10" s="90"/>
      <c r="BD10" s="90"/>
      <c r="BE10" s="90"/>
      <c r="BF10" s="90"/>
      <c r="BG10" s="90"/>
      <c r="BH10" s="90"/>
      <c r="BI10" s="90"/>
      <c r="BJ10" s="89" t="s">
        <v>149</v>
      </c>
      <c r="BK10" s="90"/>
      <c r="BL10" s="90"/>
      <c r="BM10" s="90"/>
      <c r="BN10" s="90">
        <v>0</v>
      </c>
      <c r="BO10" s="90"/>
      <c r="BP10" s="90"/>
      <c r="BQ10" s="90"/>
      <c r="BR10" s="89" t="s">
        <v>230</v>
      </c>
      <c r="BS10" s="90"/>
      <c r="BT10" s="90"/>
      <c r="BU10" s="90"/>
      <c r="BV10" s="90"/>
      <c r="BW10" s="90"/>
      <c r="BX10" s="89" t="s">
        <v>230</v>
      </c>
      <c r="BY10" s="90"/>
      <c r="BZ10" s="90"/>
      <c r="CA10" s="89" t="s">
        <v>149</v>
      </c>
      <c r="CB10" s="90"/>
      <c r="CC10" s="90"/>
      <c r="CD10" s="89" t="s">
        <v>149</v>
      </c>
      <c r="CE10" s="90"/>
      <c r="CF10" s="90"/>
      <c r="CG10" s="90"/>
      <c r="CH10" s="89" t="s">
        <v>149</v>
      </c>
      <c r="CI10" s="90">
        <v>0</v>
      </c>
      <c r="CJ10" s="90"/>
      <c r="CK10" s="90"/>
      <c r="CL10" s="90" t="s">
        <v>128</v>
      </c>
      <c r="CM10" s="90"/>
      <c r="CN10" s="90"/>
      <c r="CO10" s="90"/>
      <c r="CP10" s="90"/>
      <c r="CQ10" s="90">
        <v>0</v>
      </c>
      <c r="CR10" s="90"/>
      <c r="CS10" s="90"/>
      <c r="CT10" s="90"/>
      <c r="CU10" s="90" t="s">
        <v>128</v>
      </c>
      <c r="CV10" s="90"/>
      <c r="CW10" s="90"/>
      <c r="CX10" s="90" t="s">
        <v>230</v>
      </c>
      <c r="CY10" s="90"/>
      <c r="CZ10" s="90"/>
      <c r="DA10" s="90"/>
      <c r="DB10" s="90" t="s">
        <v>230</v>
      </c>
      <c r="DC10" s="90">
        <v>0</v>
      </c>
      <c r="DD10" s="90"/>
      <c r="DE10" s="90">
        <v>11158037</v>
      </c>
      <c r="DF10" s="90"/>
      <c r="DG10" s="90"/>
      <c r="DH10" s="90"/>
      <c r="DI10" s="90" t="s">
        <v>230</v>
      </c>
      <c r="DJ10" s="90"/>
      <c r="DK10" s="90"/>
      <c r="DL10" s="90" t="s">
        <v>230</v>
      </c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</row>
    <row r="11" spans="1:137">
      <c r="A11" s="103"/>
      <c r="B11" s="24" t="s">
        <v>221</v>
      </c>
      <c r="C11" s="78" t="s">
        <v>124</v>
      </c>
      <c r="D11" s="90" t="s">
        <v>271</v>
      </c>
      <c r="E11" s="89" t="s">
        <v>270</v>
      </c>
      <c r="F11" s="93">
        <v>39121760</v>
      </c>
      <c r="G11" s="89" t="s">
        <v>270</v>
      </c>
      <c r="H11" s="89" t="s">
        <v>230</v>
      </c>
      <c r="I11" s="89" t="s">
        <v>230</v>
      </c>
      <c r="J11" s="89" t="s">
        <v>270</v>
      </c>
      <c r="K11" s="90" t="s">
        <v>271</v>
      </c>
      <c r="L11" s="88" t="s">
        <v>271</v>
      </c>
      <c r="M11" s="88" t="s">
        <v>271</v>
      </c>
      <c r="N11" s="93">
        <v>25263396</v>
      </c>
      <c r="O11" s="89" t="s">
        <v>230</v>
      </c>
      <c r="P11" s="88" t="s">
        <v>271</v>
      </c>
      <c r="Q11" s="93">
        <v>1303698970</v>
      </c>
      <c r="R11" s="90" t="s">
        <v>271</v>
      </c>
      <c r="S11" s="93">
        <v>3244496</v>
      </c>
      <c r="T11" s="89" t="s">
        <v>149</v>
      </c>
      <c r="U11" s="93">
        <v>1675344</v>
      </c>
      <c r="V11" s="89" t="s">
        <v>270</v>
      </c>
      <c r="W11" s="93" t="s">
        <v>73</v>
      </c>
      <c r="X11" s="89" t="s">
        <v>230</v>
      </c>
      <c r="Y11" s="93" t="s">
        <v>73</v>
      </c>
      <c r="Z11" s="89" t="s">
        <v>270</v>
      </c>
      <c r="AA11" s="93">
        <v>1533755727</v>
      </c>
      <c r="AB11" s="93">
        <v>79668796</v>
      </c>
      <c r="AC11" s="89" t="s">
        <v>270</v>
      </c>
      <c r="AD11" s="89" t="s">
        <v>230</v>
      </c>
      <c r="AE11" s="89" t="s">
        <v>270</v>
      </c>
      <c r="AF11" s="93" t="s">
        <v>73</v>
      </c>
      <c r="AG11" s="93" t="s">
        <v>73</v>
      </c>
      <c r="AH11" s="93" t="s">
        <v>73</v>
      </c>
      <c r="AI11" s="93">
        <v>9040956</v>
      </c>
      <c r="AJ11" s="93">
        <v>71298604</v>
      </c>
      <c r="AK11" s="93">
        <v>447997013</v>
      </c>
      <c r="AL11" s="89" t="s">
        <v>270</v>
      </c>
      <c r="AM11" s="93">
        <v>275157597</v>
      </c>
      <c r="AN11" s="93" t="s">
        <v>73</v>
      </c>
      <c r="AO11" s="93">
        <v>2876994</v>
      </c>
      <c r="AP11" s="89" t="s">
        <v>270</v>
      </c>
      <c r="AQ11" s="93" t="s">
        <v>73</v>
      </c>
      <c r="AR11" s="89" t="s">
        <v>270</v>
      </c>
      <c r="AS11" s="93">
        <v>45587966</v>
      </c>
      <c r="AT11" s="89" t="s">
        <v>270</v>
      </c>
      <c r="AU11" s="93">
        <v>130796649</v>
      </c>
      <c r="AV11" s="93">
        <v>85852985</v>
      </c>
      <c r="AW11" s="93">
        <v>220534091</v>
      </c>
      <c r="AX11" s="93">
        <v>116353048</v>
      </c>
      <c r="AY11" s="93">
        <v>26517900</v>
      </c>
      <c r="AZ11" s="89" t="s">
        <v>270</v>
      </c>
      <c r="BA11" s="93">
        <v>3466194</v>
      </c>
      <c r="BB11" s="93">
        <v>16844800</v>
      </c>
      <c r="BC11" s="93">
        <v>9480420</v>
      </c>
      <c r="BD11" s="93">
        <v>14059314</v>
      </c>
      <c r="BE11" s="93">
        <v>100033200</v>
      </c>
      <c r="BF11" s="93" t="s">
        <v>73</v>
      </c>
      <c r="BG11" s="93">
        <v>24328576</v>
      </c>
      <c r="BH11" s="93">
        <v>284759451</v>
      </c>
      <c r="BI11" s="93" t="s">
        <v>73</v>
      </c>
      <c r="BJ11" s="89" t="s">
        <v>149</v>
      </c>
      <c r="BK11" s="93">
        <v>147129277</v>
      </c>
      <c r="BL11" s="93" t="s">
        <v>73</v>
      </c>
      <c r="BM11" s="93">
        <v>69471164</v>
      </c>
      <c r="BN11" s="93" t="s">
        <v>73</v>
      </c>
      <c r="BO11" s="93">
        <v>1295034</v>
      </c>
      <c r="BP11" s="93">
        <v>3273432941</v>
      </c>
      <c r="BQ11" s="93">
        <v>321451233</v>
      </c>
      <c r="BR11" s="89" t="s">
        <v>230</v>
      </c>
      <c r="BS11" s="93">
        <v>231958388</v>
      </c>
      <c r="BT11" s="93" t="s">
        <v>73</v>
      </c>
      <c r="BU11" s="93">
        <v>80098914</v>
      </c>
      <c r="BV11" s="93" t="s">
        <v>73</v>
      </c>
      <c r="BW11" s="93">
        <v>15345316</v>
      </c>
      <c r="BX11" s="89" t="s">
        <v>230</v>
      </c>
      <c r="BY11" s="93">
        <v>30378620</v>
      </c>
      <c r="BZ11" s="93">
        <v>14160312</v>
      </c>
      <c r="CA11" s="89" t="s">
        <v>149</v>
      </c>
      <c r="CB11" s="93" t="s">
        <v>73</v>
      </c>
      <c r="CC11" s="93">
        <v>29051835</v>
      </c>
      <c r="CD11" s="89" t="s">
        <v>149</v>
      </c>
      <c r="CE11" s="93">
        <v>3880704</v>
      </c>
      <c r="CF11" s="93">
        <v>14927680</v>
      </c>
      <c r="CG11" s="93">
        <v>774216001</v>
      </c>
      <c r="CH11" s="89" t="s">
        <v>149</v>
      </c>
      <c r="CI11" s="93" t="s">
        <v>73</v>
      </c>
      <c r="CJ11" s="93" t="s">
        <v>73</v>
      </c>
      <c r="CK11" s="93">
        <v>8724180</v>
      </c>
      <c r="CL11" s="90" t="s">
        <v>128</v>
      </c>
      <c r="CM11" s="93" t="s">
        <v>73</v>
      </c>
      <c r="CN11" s="93">
        <v>104708939</v>
      </c>
      <c r="CO11" s="93">
        <v>11805192</v>
      </c>
      <c r="CP11" s="93">
        <v>27997799</v>
      </c>
      <c r="CQ11" s="93">
        <v>745232936</v>
      </c>
      <c r="CR11" s="93">
        <v>29812710</v>
      </c>
      <c r="CS11" s="93">
        <v>1304891288</v>
      </c>
      <c r="CT11" s="93">
        <v>664277676</v>
      </c>
      <c r="CU11" s="90" t="s">
        <v>128</v>
      </c>
      <c r="CV11" s="93">
        <v>236530299</v>
      </c>
      <c r="CW11" s="93">
        <v>234532214</v>
      </c>
      <c r="CX11" s="90" t="s">
        <v>230</v>
      </c>
      <c r="CY11" s="93">
        <v>628162194</v>
      </c>
      <c r="CZ11" s="93" t="s">
        <v>73</v>
      </c>
      <c r="DA11" s="93">
        <v>24900860</v>
      </c>
      <c r="DB11" s="90" t="s">
        <v>230</v>
      </c>
      <c r="DC11" s="93">
        <v>14177506</v>
      </c>
      <c r="DD11" s="93" t="s">
        <v>73</v>
      </c>
      <c r="DE11" s="93">
        <v>269579406</v>
      </c>
      <c r="DF11" s="93" t="s">
        <v>73</v>
      </c>
      <c r="DG11" s="93" t="s">
        <v>73</v>
      </c>
      <c r="DH11" s="93" t="s">
        <v>73</v>
      </c>
      <c r="DI11" s="90" t="s">
        <v>230</v>
      </c>
      <c r="DJ11" s="93" t="s">
        <v>73</v>
      </c>
      <c r="DK11" s="93">
        <v>818086300</v>
      </c>
      <c r="DL11" s="90" t="s">
        <v>230</v>
      </c>
      <c r="DM11" s="93">
        <v>3133556</v>
      </c>
      <c r="DN11" s="93">
        <v>19688577</v>
      </c>
      <c r="DO11" s="93" t="s">
        <v>73</v>
      </c>
      <c r="DP11" s="93">
        <v>22162048</v>
      </c>
      <c r="DQ11" s="93" t="s">
        <v>73</v>
      </c>
      <c r="DR11" s="93">
        <v>107463065</v>
      </c>
      <c r="DS11" s="93">
        <v>16977600</v>
      </c>
      <c r="DT11" s="93">
        <v>48170398</v>
      </c>
      <c r="DU11" s="93" t="s">
        <v>73</v>
      </c>
      <c r="DV11" s="93">
        <v>1207249</v>
      </c>
      <c r="DW11" s="93">
        <v>13358244</v>
      </c>
      <c r="DX11" s="93">
        <v>755718048</v>
      </c>
      <c r="DY11" s="93">
        <v>217180682</v>
      </c>
      <c r="DZ11" s="93">
        <v>156460967</v>
      </c>
      <c r="EA11" s="93">
        <v>321803033</v>
      </c>
      <c r="EB11" s="93">
        <v>85931788</v>
      </c>
      <c r="EC11" s="93" t="s">
        <v>73</v>
      </c>
      <c r="ED11" s="93">
        <v>6386880</v>
      </c>
      <c r="EE11" s="93" t="s">
        <v>73</v>
      </c>
      <c r="EF11" s="93">
        <v>261255157</v>
      </c>
      <c r="EG11" s="93" t="s">
        <v>73</v>
      </c>
    </row>
    <row r="12" spans="1:137">
      <c r="A12" s="104"/>
      <c r="B12" s="24" t="s">
        <v>223</v>
      </c>
      <c r="C12" s="79" t="s">
        <v>220</v>
      </c>
      <c r="D12" s="90" t="s">
        <v>271</v>
      </c>
      <c r="E12" s="89" t="s">
        <v>270</v>
      </c>
      <c r="F12" s="95">
        <v>22093760</v>
      </c>
      <c r="G12" s="89" t="s">
        <v>270</v>
      </c>
      <c r="H12" s="89" t="s">
        <v>230</v>
      </c>
      <c r="I12" s="89" t="s">
        <v>230</v>
      </c>
      <c r="J12" s="89" t="s">
        <v>270</v>
      </c>
      <c r="K12" s="90" t="s">
        <v>271</v>
      </c>
      <c r="L12" s="88" t="s">
        <v>271</v>
      </c>
      <c r="M12" s="88" t="s">
        <v>271</v>
      </c>
      <c r="N12" s="94">
        <v>25263396</v>
      </c>
      <c r="O12" s="89" t="s">
        <v>230</v>
      </c>
      <c r="P12" s="88" t="s">
        <v>271</v>
      </c>
      <c r="Q12" s="94">
        <v>1293177270</v>
      </c>
      <c r="R12" s="90" t="s">
        <v>271</v>
      </c>
      <c r="S12" s="94">
        <v>3244496</v>
      </c>
      <c r="T12" s="89" t="s">
        <v>149</v>
      </c>
      <c r="U12" s="94">
        <v>1675344</v>
      </c>
      <c r="V12" s="89" t="s">
        <v>270</v>
      </c>
      <c r="W12" s="94" t="s">
        <v>73</v>
      </c>
      <c r="X12" s="89" t="s">
        <v>230</v>
      </c>
      <c r="Y12" s="94" t="s">
        <v>73</v>
      </c>
      <c r="Z12" s="89" t="s">
        <v>270</v>
      </c>
      <c r="AA12" s="94">
        <v>1507055727</v>
      </c>
      <c r="AB12" s="94">
        <v>27608796</v>
      </c>
      <c r="AC12" s="89" t="s">
        <v>270</v>
      </c>
      <c r="AD12" s="89" t="s">
        <v>230</v>
      </c>
      <c r="AE12" s="89" t="s">
        <v>270</v>
      </c>
      <c r="AF12" s="94" t="s">
        <v>73</v>
      </c>
      <c r="AG12" s="94" t="s">
        <v>73</v>
      </c>
      <c r="AH12" s="94" t="s">
        <v>73</v>
      </c>
      <c r="AI12" s="94">
        <v>9040956</v>
      </c>
      <c r="AJ12" s="94">
        <v>71298604</v>
      </c>
      <c r="AK12" s="94">
        <v>279683013</v>
      </c>
      <c r="AL12" s="89" t="s">
        <v>270</v>
      </c>
      <c r="AM12" s="94">
        <v>272944597</v>
      </c>
      <c r="AN12" s="94" t="s">
        <v>73</v>
      </c>
      <c r="AO12" s="94">
        <v>2876994</v>
      </c>
      <c r="AP12" s="89" t="s">
        <v>270</v>
      </c>
      <c r="AQ12" s="94" t="s">
        <v>73</v>
      </c>
      <c r="AR12" s="89" t="s">
        <v>270</v>
      </c>
      <c r="AS12" s="94">
        <v>28587966</v>
      </c>
      <c r="AT12" s="89" t="s">
        <v>270</v>
      </c>
      <c r="AU12" s="94">
        <v>130796649</v>
      </c>
      <c r="AV12" s="94">
        <v>70012985</v>
      </c>
      <c r="AW12" s="94">
        <v>119243124</v>
      </c>
      <c r="AX12" s="94">
        <v>116353048</v>
      </c>
      <c r="AY12" s="94">
        <v>26517900</v>
      </c>
      <c r="AZ12" s="89" t="s">
        <v>270</v>
      </c>
      <c r="BA12" s="94">
        <v>3466194</v>
      </c>
      <c r="BB12" s="94">
        <v>16844800</v>
      </c>
      <c r="BC12" s="94">
        <v>9480420</v>
      </c>
      <c r="BD12" s="94">
        <v>14059314</v>
      </c>
      <c r="BE12" s="94">
        <v>100033200</v>
      </c>
      <c r="BF12" s="94" t="s">
        <v>73</v>
      </c>
      <c r="BG12" s="94">
        <v>24328576</v>
      </c>
      <c r="BH12" s="94">
        <v>279559451</v>
      </c>
      <c r="BI12" s="94" t="s">
        <v>73</v>
      </c>
      <c r="BJ12" s="89" t="s">
        <v>149</v>
      </c>
      <c r="BK12" s="94">
        <v>100329277</v>
      </c>
      <c r="BL12" s="94" t="s">
        <v>73</v>
      </c>
      <c r="BM12" s="94">
        <v>69471164</v>
      </c>
      <c r="BN12" s="94" t="s">
        <v>73</v>
      </c>
      <c r="BO12" s="94">
        <v>1295034</v>
      </c>
      <c r="BP12" s="94">
        <v>3212232941</v>
      </c>
      <c r="BQ12" s="94">
        <v>321451233</v>
      </c>
      <c r="BR12" s="89" t="s">
        <v>230</v>
      </c>
      <c r="BS12" s="94">
        <v>200004208</v>
      </c>
      <c r="BT12" s="96">
        <v>0</v>
      </c>
      <c r="BU12" s="94">
        <v>80098914</v>
      </c>
      <c r="BV12" s="94" t="s">
        <v>73</v>
      </c>
      <c r="BW12" s="94">
        <v>15345316</v>
      </c>
      <c r="BX12" s="89" t="s">
        <v>230</v>
      </c>
      <c r="BY12" s="94">
        <v>30378620</v>
      </c>
      <c r="BZ12" s="94">
        <v>14160312</v>
      </c>
      <c r="CA12" s="89" t="s">
        <v>149</v>
      </c>
      <c r="CB12" s="94" t="s">
        <v>73</v>
      </c>
      <c r="CC12" s="94">
        <v>29051835</v>
      </c>
      <c r="CD12" s="89" t="s">
        <v>149</v>
      </c>
      <c r="CE12" s="94">
        <v>3880704</v>
      </c>
      <c r="CF12" s="94">
        <v>14927680</v>
      </c>
      <c r="CG12" s="94">
        <v>711842961</v>
      </c>
      <c r="CH12" s="89" t="s">
        <v>149</v>
      </c>
      <c r="CI12" s="96">
        <v>0</v>
      </c>
      <c r="CJ12" s="96">
        <v>0</v>
      </c>
      <c r="CK12" s="94">
        <v>8724180</v>
      </c>
      <c r="CL12" s="90" t="s">
        <v>128</v>
      </c>
      <c r="CM12" s="94" t="s">
        <v>73</v>
      </c>
      <c r="CN12" s="94">
        <v>104708939</v>
      </c>
      <c r="CO12" s="94">
        <v>11805192</v>
      </c>
      <c r="CP12" s="94">
        <v>27997799</v>
      </c>
      <c r="CQ12" s="94">
        <v>692346516</v>
      </c>
      <c r="CR12" s="94">
        <v>29704710</v>
      </c>
      <c r="CS12" s="94">
        <v>1304891288</v>
      </c>
      <c r="CT12" s="94">
        <v>646927726</v>
      </c>
      <c r="CU12" s="90" t="s">
        <v>128</v>
      </c>
      <c r="CV12" s="94">
        <v>236530299</v>
      </c>
      <c r="CW12" s="94">
        <v>234532214</v>
      </c>
      <c r="CX12" s="90" t="s">
        <v>230</v>
      </c>
      <c r="CY12" s="94">
        <v>628162194</v>
      </c>
      <c r="CZ12" s="94" t="s">
        <v>73</v>
      </c>
      <c r="DA12" s="94">
        <v>24900860</v>
      </c>
      <c r="DB12" s="90" t="s">
        <v>230</v>
      </c>
      <c r="DC12" s="94">
        <v>14177506</v>
      </c>
      <c r="DD12" s="94" t="s">
        <v>73</v>
      </c>
      <c r="DE12" s="94">
        <v>266579406</v>
      </c>
      <c r="DF12" s="94" t="s">
        <v>73</v>
      </c>
      <c r="DG12" s="94" t="s">
        <v>73</v>
      </c>
      <c r="DH12" s="94" t="s">
        <v>73</v>
      </c>
      <c r="DI12" s="90" t="s">
        <v>230</v>
      </c>
      <c r="DJ12" s="94" t="s">
        <v>73</v>
      </c>
      <c r="DK12" s="94">
        <v>809686300</v>
      </c>
      <c r="DL12" s="90" t="s">
        <v>230</v>
      </c>
      <c r="DM12" s="94">
        <v>3133556</v>
      </c>
      <c r="DN12" s="94">
        <v>19688577</v>
      </c>
      <c r="DO12" s="94" t="s">
        <v>73</v>
      </c>
      <c r="DP12" s="94">
        <v>22162048</v>
      </c>
      <c r="DQ12" s="94" t="s">
        <v>73</v>
      </c>
      <c r="DR12" s="94">
        <v>107463065</v>
      </c>
      <c r="DS12" s="94">
        <v>16977600</v>
      </c>
      <c r="DT12" s="94">
        <v>48170398</v>
      </c>
      <c r="DU12" s="94" t="s">
        <v>73</v>
      </c>
      <c r="DV12" s="94">
        <v>1207249</v>
      </c>
      <c r="DW12" s="94">
        <v>2516244</v>
      </c>
      <c r="DX12" s="94">
        <v>727889348</v>
      </c>
      <c r="DY12" s="94">
        <v>217180682</v>
      </c>
      <c r="DZ12" s="94">
        <v>156460967</v>
      </c>
      <c r="EA12" s="94">
        <v>319503033</v>
      </c>
      <c r="EB12" s="94">
        <v>55270788</v>
      </c>
      <c r="EC12" s="94" t="s">
        <v>73</v>
      </c>
      <c r="ED12" s="94">
        <v>6386880</v>
      </c>
      <c r="EE12" s="94" t="s">
        <v>73</v>
      </c>
      <c r="EF12" s="94">
        <v>261255157</v>
      </c>
      <c r="EG12" s="94" t="s">
        <v>73</v>
      </c>
    </row>
    <row r="13" spans="1:137">
      <c r="A13" s="103"/>
      <c r="B13" s="24" t="s">
        <v>79</v>
      </c>
      <c r="C13" s="81" t="s">
        <v>35</v>
      </c>
      <c r="D13" s="90" t="s">
        <v>271</v>
      </c>
      <c r="E13" s="89" t="s">
        <v>270</v>
      </c>
      <c r="F13" s="90">
        <v>34622788</v>
      </c>
      <c r="G13" s="89" t="s">
        <v>270</v>
      </c>
      <c r="H13" s="89" t="s">
        <v>230</v>
      </c>
      <c r="I13" s="89" t="s">
        <v>230</v>
      </c>
      <c r="J13" s="89" t="s">
        <v>270</v>
      </c>
      <c r="K13" s="90" t="s">
        <v>271</v>
      </c>
      <c r="L13" s="88" t="s">
        <v>271</v>
      </c>
      <c r="M13" s="88" t="s">
        <v>271</v>
      </c>
      <c r="N13" s="90">
        <v>25263396</v>
      </c>
      <c r="O13" s="89" t="s">
        <v>230</v>
      </c>
      <c r="P13" s="88" t="s">
        <v>271</v>
      </c>
      <c r="Q13" s="90">
        <v>1303698970</v>
      </c>
      <c r="R13" s="90" t="s">
        <v>271</v>
      </c>
      <c r="S13" s="90">
        <v>3244496</v>
      </c>
      <c r="T13" s="89" t="s">
        <v>149</v>
      </c>
      <c r="U13" s="90">
        <v>1675344</v>
      </c>
      <c r="V13" s="89" t="s">
        <v>270</v>
      </c>
      <c r="W13" s="90" t="s">
        <v>73</v>
      </c>
      <c r="X13" s="89" t="s">
        <v>230</v>
      </c>
      <c r="Y13" s="90" t="s">
        <v>73</v>
      </c>
      <c r="Z13" s="89" t="s">
        <v>270</v>
      </c>
      <c r="AA13" s="90">
        <v>1529405708</v>
      </c>
      <c r="AB13" s="90">
        <v>64396610</v>
      </c>
      <c r="AC13" s="89" t="s">
        <v>270</v>
      </c>
      <c r="AD13" s="89" t="s">
        <v>230</v>
      </c>
      <c r="AE13" s="89" t="s">
        <v>270</v>
      </c>
      <c r="AF13" s="90" t="s">
        <v>73</v>
      </c>
      <c r="AG13" s="90" t="s">
        <v>73</v>
      </c>
      <c r="AH13" s="90" t="s">
        <v>73</v>
      </c>
      <c r="AI13" s="90">
        <v>9040956</v>
      </c>
      <c r="AJ13" s="90">
        <v>71298604</v>
      </c>
      <c r="AK13" s="90">
        <v>398363927</v>
      </c>
      <c r="AL13" s="89" t="s">
        <v>270</v>
      </c>
      <c r="AM13" s="90">
        <v>154482857</v>
      </c>
      <c r="AN13" s="90" t="s">
        <v>73</v>
      </c>
      <c r="AO13" s="90">
        <v>2876994</v>
      </c>
      <c r="AP13" s="89" t="s">
        <v>270</v>
      </c>
      <c r="AQ13" s="90" t="s">
        <v>73</v>
      </c>
      <c r="AR13" s="89" t="s">
        <v>270</v>
      </c>
      <c r="AS13" s="90">
        <v>45587966</v>
      </c>
      <c r="AT13" s="89" t="s">
        <v>270</v>
      </c>
      <c r="AU13" s="90">
        <v>130796649</v>
      </c>
      <c r="AV13" s="90">
        <v>67659507</v>
      </c>
      <c r="AW13" s="90">
        <v>197328667</v>
      </c>
      <c r="AX13" s="90">
        <v>114164359</v>
      </c>
      <c r="AY13" s="90">
        <v>26517900</v>
      </c>
      <c r="AZ13" s="89" t="s">
        <v>270</v>
      </c>
      <c r="BA13" s="90">
        <v>2850626</v>
      </c>
      <c r="BB13" s="90">
        <v>16844800</v>
      </c>
      <c r="BC13" s="90">
        <v>9480420</v>
      </c>
      <c r="BD13" s="90">
        <v>14059314</v>
      </c>
      <c r="BE13" s="90">
        <v>68972054</v>
      </c>
      <c r="BF13" s="90" t="s">
        <v>73</v>
      </c>
      <c r="BG13" s="90">
        <v>24328576</v>
      </c>
      <c r="BH13" s="90">
        <v>251193472</v>
      </c>
      <c r="BI13" s="90" t="s">
        <v>73</v>
      </c>
      <c r="BJ13" s="89" t="s">
        <v>149</v>
      </c>
      <c r="BK13" s="90">
        <v>120208401</v>
      </c>
      <c r="BL13" s="90" t="s">
        <v>73</v>
      </c>
      <c r="BM13" s="90">
        <v>69471164</v>
      </c>
      <c r="BN13" s="90" t="s">
        <v>73</v>
      </c>
      <c r="BO13" s="90">
        <v>1295034</v>
      </c>
      <c r="BP13" s="90">
        <v>3272641062</v>
      </c>
      <c r="BQ13" s="90">
        <v>318277634</v>
      </c>
      <c r="BR13" s="89" t="s">
        <v>230</v>
      </c>
      <c r="BS13" s="90">
        <v>231958388</v>
      </c>
      <c r="BT13" s="91">
        <v>0</v>
      </c>
      <c r="BU13" s="90">
        <v>80098914</v>
      </c>
      <c r="BV13" s="90" t="s">
        <v>73</v>
      </c>
      <c r="BW13" s="90">
        <v>13278221</v>
      </c>
      <c r="BX13" s="89" t="s">
        <v>230</v>
      </c>
      <c r="BY13" s="90">
        <v>30378620</v>
      </c>
      <c r="BZ13" s="90">
        <v>14160312</v>
      </c>
      <c r="CA13" s="89" t="s">
        <v>149</v>
      </c>
      <c r="CB13" s="90" t="s">
        <v>73</v>
      </c>
      <c r="CC13" s="90">
        <v>29051835</v>
      </c>
      <c r="CD13" s="89" t="s">
        <v>149</v>
      </c>
      <c r="CE13" s="90">
        <v>3880704</v>
      </c>
      <c r="CF13" s="90">
        <v>14927680</v>
      </c>
      <c r="CG13" s="90">
        <v>767540500</v>
      </c>
      <c r="CH13" s="89" t="s">
        <v>149</v>
      </c>
      <c r="CI13" s="91">
        <v>0</v>
      </c>
      <c r="CJ13" s="90" t="s">
        <v>73</v>
      </c>
      <c r="CK13" s="90">
        <v>8724180</v>
      </c>
      <c r="CL13" s="90" t="s">
        <v>128</v>
      </c>
      <c r="CM13" s="90" t="s">
        <v>73</v>
      </c>
      <c r="CN13" s="90">
        <v>68559091</v>
      </c>
      <c r="CO13" s="90">
        <v>11805192</v>
      </c>
      <c r="CP13" s="90">
        <v>27997799</v>
      </c>
      <c r="CQ13" s="90">
        <v>741731034</v>
      </c>
      <c r="CR13" s="90">
        <v>754822</v>
      </c>
      <c r="CS13" s="90">
        <v>1301608255</v>
      </c>
      <c r="CT13" s="90">
        <v>660091809</v>
      </c>
      <c r="CU13" s="90" t="s">
        <v>128</v>
      </c>
      <c r="CV13" s="90">
        <v>208077341</v>
      </c>
      <c r="CW13" s="90">
        <v>205506245</v>
      </c>
      <c r="CX13" s="90" t="s">
        <v>230</v>
      </c>
      <c r="CY13" s="90">
        <v>626630112</v>
      </c>
      <c r="CZ13" s="90" t="s">
        <v>73</v>
      </c>
      <c r="DA13" s="90">
        <v>24900860</v>
      </c>
      <c r="DB13" s="90" t="s">
        <v>230</v>
      </c>
      <c r="DC13" s="90">
        <v>13265553</v>
      </c>
      <c r="DD13" s="90" t="s">
        <v>73</v>
      </c>
      <c r="DE13" s="90">
        <v>269579406</v>
      </c>
      <c r="DF13" s="90" t="s">
        <v>73</v>
      </c>
      <c r="DG13" s="90" t="s">
        <v>73</v>
      </c>
      <c r="DH13" s="90" t="s">
        <v>73</v>
      </c>
      <c r="DI13" s="90" t="s">
        <v>230</v>
      </c>
      <c r="DJ13" s="90" t="s">
        <v>73</v>
      </c>
      <c r="DK13" s="90">
        <v>818086300</v>
      </c>
      <c r="DL13" s="90" t="s">
        <v>230</v>
      </c>
      <c r="DM13" s="90">
        <v>3133556</v>
      </c>
      <c r="DN13" s="90">
        <v>19688577</v>
      </c>
      <c r="DO13" s="90" t="s">
        <v>73</v>
      </c>
      <c r="DP13" s="90">
        <v>22162048</v>
      </c>
      <c r="DQ13" s="90" t="s">
        <v>73</v>
      </c>
      <c r="DR13" s="90">
        <v>93792878</v>
      </c>
      <c r="DS13" s="90">
        <v>16977600</v>
      </c>
      <c r="DT13" s="90">
        <v>48170398</v>
      </c>
      <c r="DU13" s="90" t="s">
        <v>73</v>
      </c>
      <c r="DV13" s="90">
        <v>1064377</v>
      </c>
      <c r="DW13" s="90">
        <v>10236323</v>
      </c>
      <c r="DX13" s="90">
        <v>755718048</v>
      </c>
      <c r="DY13" s="90">
        <v>89954007</v>
      </c>
      <c r="DZ13" s="90">
        <v>126877186</v>
      </c>
      <c r="EA13" s="90">
        <v>321803033</v>
      </c>
      <c r="EB13" s="90">
        <v>73384064</v>
      </c>
      <c r="EC13" s="90" t="s">
        <v>73</v>
      </c>
      <c r="ED13" s="90">
        <v>6386880</v>
      </c>
      <c r="EE13" s="90" t="s">
        <v>73</v>
      </c>
      <c r="EF13" s="90">
        <v>232493654</v>
      </c>
      <c r="EG13" s="90" t="s">
        <v>73</v>
      </c>
    </row>
    <row r="14" spans="1:137">
      <c r="A14" s="103"/>
      <c r="B14" s="24" t="s">
        <v>80</v>
      </c>
      <c r="C14" s="81" t="s">
        <v>36</v>
      </c>
      <c r="D14" s="90" t="s">
        <v>271</v>
      </c>
      <c r="E14" s="89" t="s">
        <v>270</v>
      </c>
      <c r="F14" s="90" t="s">
        <v>271</v>
      </c>
      <c r="G14" s="89" t="s">
        <v>270</v>
      </c>
      <c r="H14" s="89" t="s">
        <v>230</v>
      </c>
      <c r="I14" s="89" t="s">
        <v>230</v>
      </c>
      <c r="J14" s="89" t="s">
        <v>270</v>
      </c>
      <c r="K14" s="90" t="s">
        <v>271</v>
      </c>
      <c r="L14" s="88" t="s">
        <v>271</v>
      </c>
      <c r="M14" s="88" t="s">
        <v>271</v>
      </c>
      <c r="N14" s="90" t="s">
        <v>271</v>
      </c>
      <c r="O14" s="89" t="s">
        <v>230</v>
      </c>
      <c r="P14" s="88" t="s">
        <v>271</v>
      </c>
      <c r="Q14" s="90" t="s">
        <v>271</v>
      </c>
      <c r="R14" s="90" t="s">
        <v>271</v>
      </c>
      <c r="S14" s="90" t="s">
        <v>73</v>
      </c>
      <c r="T14" s="89" t="s">
        <v>149</v>
      </c>
      <c r="U14" s="90" t="s">
        <v>73</v>
      </c>
      <c r="V14" s="89" t="s">
        <v>270</v>
      </c>
      <c r="W14" s="90" t="s">
        <v>73</v>
      </c>
      <c r="X14" s="89" t="s">
        <v>230</v>
      </c>
      <c r="Y14" s="90" t="s">
        <v>73</v>
      </c>
      <c r="Z14" s="89" t="s">
        <v>270</v>
      </c>
      <c r="AA14" s="90" t="s">
        <v>73</v>
      </c>
      <c r="AB14" s="90" t="s">
        <v>73</v>
      </c>
      <c r="AC14" s="89" t="s">
        <v>270</v>
      </c>
      <c r="AD14" s="89" t="s">
        <v>230</v>
      </c>
      <c r="AE14" s="89" t="s">
        <v>270</v>
      </c>
      <c r="AF14" s="90" t="s">
        <v>73</v>
      </c>
      <c r="AG14" s="90" t="s">
        <v>73</v>
      </c>
      <c r="AH14" s="90" t="s">
        <v>73</v>
      </c>
      <c r="AI14" s="90" t="s">
        <v>73</v>
      </c>
      <c r="AJ14" s="90" t="s">
        <v>73</v>
      </c>
      <c r="AK14" s="90" t="s">
        <v>73</v>
      </c>
      <c r="AL14" s="89" t="s">
        <v>270</v>
      </c>
      <c r="AM14" s="90">
        <v>18266887</v>
      </c>
      <c r="AN14" s="90" t="s">
        <v>73</v>
      </c>
      <c r="AO14" s="90" t="s">
        <v>73</v>
      </c>
      <c r="AP14" s="89" t="s">
        <v>270</v>
      </c>
      <c r="AQ14" s="90" t="s">
        <v>73</v>
      </c>
      <c r="AR14" s="89" t="s">
        <v>270</v>
      </c>
      <c r="AS14" s="90" t="s">
        <v>73</v>
      </c>
      <c r="AT14" s="89" t="s">
        <v>270</v>
      </c>
      <c r="AU14" s="90" t="s">
        <v>73</v>
      </c>
      <c r="AV14" s="90" t="s">
        <v>73</v>
      </c>
      <c r="AW14" s="90" t="s">
        <v>73</v>
      </c>
      <c r="AX14" s="90" t="s">
        <v>73</v>
      </c>
      <c r="AY14" s="90" t="s">
        <v>73</v>
      </c>
      <c r="AZ14" s="89" t="s">
        <v>270</v>
      </c>
      <c r="BA14" s="90" t="s">
        <v>73</v>
      </c>
      <c r="BB14" s="90" t="s">
        <v>73</v>
      </c>
      <c r="BC14" s="90" t="s">
        <v>73</v>
      </c>
      <c r="BD14" s="90" t="s">
        <v>73</v>
      </c>
      <c r="BE14" s="90" t="s">
        <v>73</v>
      </c>
      <c r="BF14" s="90" t="s">
        <v>73</v>
      </c>
      <c r="BG14" s="90" t="s">
        <v>73</v>
      </c>
      <c r="BH14" s="90" t="s">
        <v>73</v>
      </c>
      <c r="BI14" s="90" t="s">
        <v>73</v>
      </c>
      <c r="BJ14" s="89" t="s">
        <v>149</v>
      </c>
      <c r="BK14" s="90" t="s">
        <v>73</v>
      </c>
      <c r="BL14" s="90" t="s">
        <v>73</v>
      </c>
      <c r="BM14" s="90" t="s">
        <v>73</v>
      </c>
      <c r="BN14" s="90" t="s">
        <v>73</v>
      </c>
      <c r="BO14" s="90" t="s">
        <v>73</v>
      </c>
      <c r="BP14" s="90" t="s">
        <v>73</v>
      </c>
      <c r="BQ14" s="90" t="s">
        <v>73</v>
      </c>
      <c r="BR14" s="89" t="s">
        <v>230</v>
      </c>
      <c r="BS14" s="90" t="s">
        <v>73</v>
      </c>
      <c r="BT14" s="90" t="s">
        <v>73</v>
      </c>
      <c r="BU14" s="90" t="s">
        <v>73</v>
      </c>
      <c r="BV14" s="90" t="s">
        <v>73</v>
      </c>
      <c r="BW14" s="90" t="s">
        <v>73</v>
      </c>
      <c r="BX14" s="89" t="s">
        <v>230</v>
      </c>
      <c r="BY14" s="90" t="s">
        <v>73</v>
      </c>
      <c r="BZ14" s="91">
        <v>0</v>
      </c>
      <c r="CA14" s="89" t="s">
        <v>149</v>
      </c>
      <c r="CB14" s="90" t="s">
        <v>73</v>
      </c>
      <c r="CC14" s="90" t="s">
        <v>73</v>
      </c>
      <c r="CD14" s="89" t="s">
        <v>149</v>
      </c>
      <c r="CE14" s="90" t="s">
        <v>73</v>
      </c>
      <c r="CF14" s="90" t="s">
        <v>73</v>
      </c>
      <c r="CG14" s="90" t="s">
        <v>73</v>
      </c>
      <c r="CH14" s="89" t="s">
        <v>149</v>
      </c>
      <c r="CI14" s="90" t="s">
        <v>73</v>
      </c>
      <c r="CJ14" s="90" t="s">
        <v>73</v>
      </c>
      <c r="CK14" s="90" t="s">
        <v>73</v>
      </c>
      <c r="CL14" s="90" t="s">
        <v>128</v>
      </c>
      <c r="CM14" s="90" t="s">
        <v>73</v>
      </c>
      <c r="CN14" s="90" t="s">
        <v>73</v>
      </c>
      <c r="CO14" s="90" t="s">
        <v>73</v>
      </c>
      <c r="CP14" s="90" t="s">
        <v>73</v>
      </c>
      <c r="CQ14" s="90" t="s">
        <v>73</v>
      </c>
      <c r="CR14" s="91">
        <v>0</v>
      </c>
      <c r="CS14" s="90" t="s">
        <v>73</v>
      </c>
      <c r="CT14" s="90" t="s">
        <v>73</v>
      </c>
      <c r="CU14" s="90" t="s">
        <v>128</v>
      </c>
      <c r="CV14" s="90" t="s">
        <v>73</v>
      </c>
      <c r="CW14" s="90" t="s">
        <v>73</v>
      </c>
      <c r="CX14" s="90" t="s">
        <v>230</v>
      </c>
      <c r="CY14" s="90" t="s">
        <v>73</v>
      </c>
      <c r="CZ14" s="90" t="s">
        <v>73</v>
      </c>
      <c r="DA14" s="90" t="s">
        <v>73</v>
      </c>
      <c r="DB14" s="90" t="s">
        <v>230</v>
      </c>
      <c r="DC14" s="90" t="s">
        <v>73</v>
      </c>
      <c r="DD14" s="90" t="s">
        <v>73</v>
      </c>
      <c r="DE14" s="90" t="s">
        <v>73</v>
      </c>
      <c r="DF14" s="90" t="s">
        <v>73</v>
      </c>
      <c r="DG14" s="90" t="s">
        <v>73</v>
      </c>
      <c r="DH14" s="90" t="s">
        <v>73</v>
      </c>
      <c r="DI14" s="90" t="s">
        <v>230</v>
      </c>
      <c r="DJ14" s="90" t="s">
        <v>73</v>
      </c>
      <c r="DK14" s="90" t="s">
        <v>73</v>
      </c>
      <c r="DL14" s="90" t="s">
        <v>230</v>
      </c>
      <c r="DM14" s="90" t="s">
        <v>73</v>
      </c>
      <c r="DN14" s="90" t="s">
        <v>73</v>
      </c>
      <c r="DO14" s="90" t="s">
        <v>73</v>
      </c>
      <c r="DP14" s="90" t="s">
        <v>73</v>
      </c>
      <c r="DQ14" s="90" t="s">
        <v>73</v>
      </c>
      <c r="DR14" s="90" t="s">
        <v>73</v>
      </c>
      <c r="DS14" s="90" t="s">
        <v>73</v>
      </c>
      <c r="DT14" s="90" t="s">
        <v>73</v>
      </c>
      <c r="DU14" s="90" t="s">
        <v>73</v>
      </c>
      <c r="DV14" s="90" t="s">
        <v>73</v>
      </c>
      <c r="DW14" s="90" t="s">
        <v>73</v>
      </c>
      <c r="DX14" s="90" t="s">
        <v>73</v>
      </c>
      <c r="DY14" s="91">
        <v>0</v>
      </c>
      <c r="DZ14" s="90" t="s">
        <v>73</v>
      </c>
      <c r="EA14" s="90" t="s">
        <v>73</v>
      </c>
      <c r="EB14" s="90" t="s">
        <v>73</v>
      </c>
      <c r="EC14" s="90" t="s">
        <v>73</v>
      </c>
      <c r="ED14" s="90" t="s">
        <v>73</v>
      </c>
      <c r="EE14" s="90" t="s">
        <v>73</v>
      </c>
      <c r="EF14" s="90" t="s">
        <v>73</v>
      </c>
      <c r="EG14" s="90" t="s">
        <v>73</v>
      </c>
    </row>
    <row r="15" spans="1:137">
      <c r="A15" s="103"/>
      <c r="B15" s="24" t="s">
        <v>81</v>
      </c>
      <c r="C15" s="81" t="s">
        <v>37</v>
      </c>
      <c r="D15" s="90" t="s">
        <v>271</v>
      </c>
      <c r="E15" s="89" t="s">
        <v>270</v>
      </c>
      <c r="F15" s="90">
        <v>4498972</v>
      </c>
      <c r="G15" s="89" t="s">
        <v>270</v>
      </c>
      <c r="H15" s="89" t="s">
        <v>230</v>
      </c>
      <c r="I15" s="89" t="s">
        <v>230</v>
      </c>
      <c r="J15" s="89" t="s">
        <v>270</v>
      </c>
      <c r="K15" s="90" t="s">
        <v>271</v>
      </c>
      <c r="L15" s="88" t="s">
        <v>271</v>
      </c>
      <c r="M15" s="88" t="s">
        <v>271</v>
      </c>
      <c r="N15" s="90" t="s">
        <v>271</v>
      </c>
      <c r="O15" s="89" t="s">
        <v>230</v>
      </c>
      <c r="P15" s="88" t="s">
        <v>271</v>
      </c>
      <c r="Q15" s="90" t="s">
        <v>271</v>
      </c>
      <c r="R15" s="90" t="s">
        <v>271</v>
      </c>
      <c r="S15" s="90" t="s">
        <v>73</v>
      </c>
      <c r="T15" s="89" t="s">
        <v>149</v>
      </c>
      <c r="U15" s="90" t="s">
        <v>73</v>
      </c>
      <c r="V15" s="89" t="s">
        <v>270</v>
      </c>
      <c r="W15" s="90" t="s">
        <v>73</v>
      </c>
      <c r="X15" s="89" t="s">
        <v>230</v>
      </c>
      <c r="Y15" s="90" t="s">
        <v>73</v>
      </c>
      <c r="Z15" s="89" t="s">
        <v>270</v>
      </c>
      <c r="AA15" s="90">
        <v>4350019</v>
      </c>
      <c r="AB15" s="90">
        <v>15272186</v>
      </c>
      <c r="AC15" s="89" t="s">
        <v>270</v>
      </c>
      <c r="AD15" s="89" t="s">
        <v>230</v>
      </c>
      <c r="AE15" s="89" t="s">
        <v>270</v>
      </c>
      <c r="AF15" s="90" t="s">
        <v>73</v>
      </c>
      <c r="AG15" s="90" t="s">
        <v>73</v>
      </c>
      <c r="AH15" s="90" t="s">
        <v>73</v>
      </c>
      <c r="AI15" s="90" t="s">
        <v>73</v>
      </c>
      <c r="AJ15" s="90" t="s">
        <v>73</v>
      </c>
      <c r="AK15" s="90">
        <v>49633086</v>
      </c>
      <c r="AL15" s="89" t="s">
        <v>270</v>
      </c>
      <c r="AM15" s="90">
        <v>102407853</v>
      </c>
      <c r="AN15" s="90" t="s">
        <v>73</v>
      </c>
      <c r="AO15" s="90" t="s">
        <v>73</v>
      </c>
      <c r="AP15" s="89" t="s">
        <v>270</v>
      </c>
      <c r="AQ15" s="90" t="s">
        <v>73</v>
      </c>
      <c r="AR15" s="89" t="s">
        <v>270</v>
      </c>
      <c r="AS15" s="90" t="s">
        <v>73</v>
      </c>
      <c r="AT15" s="89" t="s">
        <v>270</v>
      </c>
      <c r="AU15" s="90" t="s">
        <v>73</v>
      </c>
      <c r="AV15" s="90">
        <v>18193478</v>
      </c>
      <c r="AW15" s="90">
        <v>23205424</v>
      </c>
      <c r="AX15" s="90">
        <v>2188689</v>
      </c>
      <c r="AY15" s="90" t="s">
        <v>73</v>
      </c>
      <c r="AZ15" s="89" t="s">
        <v>270</v>
      </c>
      <c r="BA15" s="90">
        <v>615568</v>
      </c>
      <c r="BB15" s="90" t="s">
        <v>73</v>
      </c>
      <c r="BC15" s="90" t="s">
        <v>73</v>
      </c>
      <c r="BD15" s="90" t="s">
        <v>73</v>
      </c>
      <c r="BE15" s="90">
        <v>31061146</v>
      </c>
      <c r="BF15" s="90" t="s">
        <v>73</v>
      </c>
      <c r="BG15" s="90" t="s">
        <v>73</v>
      </c>
      <c r="BH15" s="90">
        <v>33565979</v>
      </c>
      <c r="BI15" s="90" t="s">
        <v>73</v>
      </c>
      <c r="BJ15" s="89" t="s">
        <v>149</v>
      </c>
      <c r="BK15" s="90">
        <v>26920876</v>
      </c>
      <c r="BL15" s="90" t="s">
        <v>73</v>
      </c>
      <c r="BM15" s="90" t="s">
        <v>73</v>
      </c>
      <c r="BN15" s="90" t="s">
        <v>73</v>
      </c>
      <c r="BO15" s="90" t="s">
        <v>73</v>
      </c>
      <c r="BP15" s="90">
        <v>791879</v>
      </c>
      <c r="BQ15" s="90">
        <v>3173599</v>
      </c>
      <c r="BR15" s="89" t="s">
        <v>230</v>
      </c>
      <c r="BS15" s="90" t="s">
        <v>73</v>
      </c>
      <c r="BT15" s="90" t="s">
        <v>73</v>
      </c>
      <c r="BU15" s="90" t="s">
        <v>73</v>
      </c>
      <c r="BV15" s="90" t="s">
        <v>73</v>
      </c>
      <c r="BW15" s="90">
        <v>2067095</v>
      </c>
      <c r="BX15" s="89" t="s">
        <v>230</v>
      </c>
      <c r="BY15" s="90" t="s">
        <v>73</v>
      </c>
      <c r="BZ15" s="90" t="s">
        <v>73</v>
      </c>
      <c r="CA15" s="89" t="s">
        <v>149</v>
      </c>
      <c r="CB15" s="90" t="s">
        <v>73</v>
      </c>
      <c r="CC15" s="90" t="s">
        <v>73</v>
      </c>
      <c r="CD15" s="89" t="s">
        <v>149</v>
      </c>
      <c r="CE15" s="90" t="s">
        <v>73</v>
      </c>
      <c r="CF15" s="90" t="s">
        <v>73</v>
      </c>
      <c r="CG15" s="90">
        <v>6675501</v>
      </c>
      <c r="CH15" s="89" t="s">
        <v>149</v>
      </c>
      <c r="CI15" s="90" t="s">
        <v>73</v>
      </c>
      <c r="CJ15" s="90" t="s">
        <v>73</v>
      </c>
      <c r="CK15" s="90" t="s">
        <v>73</v>
      </c>
      <c r="CL15" s="90" t="s">
        <v>128</v>
      </c>
      <c r="CM15" s="90" t="s">
        <v>73</v>
      </c>
      <c r="CN15" s="90">
        <v>36149848</v>
      </c>
      <c r="CO15" s="90" t="s">
        <v>73</v>
      </c>
      <c r="CP15" s="90" t="s">
        <v>73</v>
      </c>
      <c r="CQ15" s="90">
        <v>3501902</v>
      </c>
      <c r="CR15" s="90">
        <v>29057888</v>
      </c>
      <c r="CS15" s="90">
        <v>3283033</v>
      </c>
      <c r="CT15" s="90">
        <v>4185867</v>
      </c>
      <c r="CU15" s="90" t="s">
        <v>128</v>
      </c>
      <c r="CV15" s="90">
        <v>28452958</v>
      </c>
      <c r="CW15" s="90">
        <v>29025969</v>
      </c>
      <c r="CX15" s="90" t="s">
        <v>230</v>
      </c>
      <c r="CY15" s="90">
        <v>1532082</v>
      </c>
      <c r="CZ15" s="90" t="s">
        <v>73</v>
      </c>
      <c r="DA15" s="90" t="s">
        <v>73</v>
      </c>
      <c r="DB15" s="90" t="s">
        <v>230</v>
      </c>
      <c r="DC15" s="90">
        <v>911953</v>
      </c>
      <c r="DD15" s="90" t="s">
        <v>73</v>
      </c>
      <c r="DE15" s="90" t="s">
        <v>73</v>
      </c>
      <c r="DF15" s="90" t="s">
        <v>73</v>
      </c>
      <c r="DG15" s="90" t="s">
        <v>73</v>
      </c>
      <c r="DH15" s="90" t="s">
        <v>73</v>
      </c>
      <c r="DI15" s="90" t="s">
        <v>230</v>
      </c>
      <c r="DJ15" s="90" t="s">
        <v>73</v>
      </c>
      <c r="DK15" s="90" t="s">
        <v>73</v>
      </c>
      <c r="DL15" s="90" t="s">
        <v>230</v>
      </c>
      <c r="DM15" s="90" t="s">
        <v>73</v>
      </c>
      <c r="DN15" s="90" t="s">
        <v>73</v>
      </c>
      <c r="DO15" s="90" t="s">
        <v>73</v>
      </c>
      <c r="DP15" s="90" t="s">
        <v>73</v>
      </c>
      <c r="DQ15" s="90" t="s">
        <v>73</v>
      </c>
      <c r="DR15" s="90">
        <v>13670187</v>
      </c>
      <c r="DS15" s="90" t="s">
        <v>73</v>
      </c>
      <c r="DT15" s="90" t="s">
        <v>73</v>
      </c>
      <c r="DU15" s="90" t="s">
        <v>73</v>
      </c>
      <c r="DV15" s="90">
        <v>142872</v>
      </c>
      <c r="DW15" s="90">
        <v>3121921</v>
      </c>
      <c r="DX15" s="90" t="s">
        <v>73</v>
      </c>
      <c r="DY15" s="90">
        <v>127226675</v>
      </c>
      <c r="DZ15" s="90">
        <v>29583781</v>
      </c>
      <c r="EA15" s="90" t="s">
        <v>73</v>
      </c>
      <c r="EB15" s="90">
        <v>12547724</v>
      </c>
      <c r="EC15" s="90" t="s">
        <v>73</v>
      </c>
      <c r="ED15" s="90" t="s">
        <v>73</v>
      </c>
      <c r="EE15" s="90" t="s">
        <v>73</v>
      </c>
      <c r="EF15" s="90">
        <v>28761503</v>
      </c>
      <c r="EG15" s="90" t="s">
        <v>73</v>
      </c>
    </row>
    <row r="16" spans="1:137">
      <c r="A16" s="103"/>
      <c r="B16" s="24" t="s">
        <v>82</v>
      </c>
      <c r="C16" s="81" t="s">
        <v>39</v>
      </c>
      <c r="D16" s="90" t="s">
        <v>271</v>
      </c>
      <c r="E16" s="89" t="s">
        <v>270</v>
      </c>
      <c r="F16" s="90">
        <v>17028000</v>
      </c>
      <c r="G16" s="89" t="s">
        <v>270</v>
      </c>
      <c r="H16" s="89" t="s">
        <v>230</v>
      </c>
      <c r="I16" s="89" t="s">
        <v>230</v>
      </c>
      <c r="J16" s="89" t="s">
        <v>270</v>
      </c>
      <c r="K16" s="90" t="s">
        <v>271</v>
      </c>
      <c r="L16" s="88" t="s">
        <v>271</v>
      </c>
      <c r="M16" s="88" t="s">
        <v>271</v>
      </c>
      <c r="N16" s="91">
        <v>0</v>
      </c>
      <c r="O16" s="89" t="s">
        <v>230</v>
      </c>
      <c r="P16" s="88" t="s">
        <v>271</v>
      </c>
      <c r="Q16" s="90">
        <v>10521700</v>
      </c>
      <c r="R16" s="90" t="s">
        <v>271</v>
      </c>
      <c r="S16" s="91">
        <v>0</v>
      </c>
      <c r="T16" s="89" t="s">
        <v>149</v>
      </c>
      <c r="U16" s="91">
        <v>0</v>
      </c>
      <c r="V16" s="89" t="s">
        <v>270</v>
      </c>
      <c r="W16" s="90" t="s">
        <v>73</v>
      </c>
      <c r="X16" s="89" t="s">
        <v>230</v>
      </c>
      <c r="Y16" s="90" t="s">
        <v>73</v>
      </c>
      <c r="Z16" s="89" t="s">
        <v>270</v>
      </c>
      <c r="AA16" s="90">
        <v>26700000</v>
      </c>
      <c r="AB16" s="90">
        <v>52060000</v>
      </c>
      <c r="AC16" s="89" t="s">
        <v>270</v>
      </c>
      <c r="AD16" s="89" t="s">
        <v>230</v>
      </c>
      <c r="AE16" s="89" t="s">
        <v>270</v>
      </c>
      <c r="AF16" s="90" t="s">
        <v>73</v>
      </c>
      <c r="AG16" s="90" t="s">
        <v>73</v>
      </c>
      <c r="AH16" s="90" t="s">
        <v>73</v>
      </c>
      <c r="AI16" s="91">
        <v>0</v>
      </c>
      <c r="AJ16" s="91">
        <v>0</v>
      </c>
      <c r="AK16" s="90">
        <v>168314000</v>
      </c>
      <c r="AL16" s="89" t="s">
        <v>270</v>
      </c>
      <c r="AM16" s="90">
        <v>2213000</v>
      </c>
      <c r="AN16" s="90" t="s">
        <v>73</v>
      </c>
      <c r="AO16" s="91">
        <v>0</v>
      </c>
      <c r="AP16" s="89" t="s">
        <v>270</v>
      </c>
      <c r="AQ16" s="90" t="s">
        <v>73</v>
      </c>
      <c r="AR16" s="89" t="s">
        <v>270</v>
      </c>
      <c r="AS16" s="90">
        <v>17000000</v>
      </c>
      <c r="AT16" s="89" t="s">
        <v>270</v>
      </c>
      <c r="AU16" s="91">
        <v>0</v>
      </c>
      <c r="AV16" s="90">
        <v>15840000</v>
      </c>
      <c r="AW16" s="90">
        <v>101290967</v>
      </c>
      <c r="AX16" s="91">
        <v>0</v>
      </c>
      <c r="AY16" s="91">
        <v>0</v>
      </c>
      <c r="AZ16" s="89" t="s">
        <v>270</v>
      </c>
      <c r="BA16" s="91">
        <v>0</v>
      </c>
      <c r="BB16" s="91">
        <v>0</v>
      </c>
      <c r="BC16" s="91">
        <v>0</v>
      </c>
      <c r="BD16" s="91">
        <v>0</v>
      </c>
      <c r="BE16" s="91">
        <v>0</v>
      </c>
      <c r="BF16" s="90" t="s">
        <v>73</v>
      </c>
      <c r="BG16" s="91">
        <v>0</v>
      </c>
      <c r="BH16" s="90">
        <v>5200000</v>
      </c>
      <c r="BI16" s="90" t="s">
        <v>73</v>
      </c>
      <c r="BJ16" s="89" t="s">
        <v>149</v>
      </c>
      <c r="BK16" s="90">
        <v>46800000</v>
      </c>
      <c r="BL16" s="90" t="s">
        <v>73</v>
      </c>
      <c r="BM16" s="91">
        <v>0</v>
      </c>
      <c r="BN16" s="90" t="s">
        <v>73</v>
      </c>
      <c r="BO16" s="91">
        <v>0</v>
      </c>
      <c r="BP16" s="90">
        <v>61200000</v>
      </c>
      <c r="BQ16" s="91">
        <v>0</v>
      </c>
      <c r="BR16" s="89" t="s">
        <v>230</v>
      </c>
      <c r="BS16" s="90">
        <v>31954180</v>
      </c>
      <c r="BT16" s="91">
        <v>0</v>
      </c>
      <c r="BU16" s="91">
        <v>0</v>
      </c>
      <c r="BV16" s="90" t="s">
        <v>73</v>
      </c>
      <c r="BW16" s="91">
        <v>0</v>
      </c>
      <c r="BX16" s="89" t="s">
        <v>230</v>
      </c>
      <c r="BY16" s="91">
        <v>0</v>
      </c>
      <c r="BZ16" s="91">
        <v>0</v>
      </c>
      <c r="CA16" s="89" t="s">
        <v>149</v>
      </c>
      <c r="CB16" s="90" t="s">
        <v>73</v>
      </c>
      <c r="CC16" s="91">
        <v>0</v>
      </c>
      <c r="CD16" s="89" t="s">
        <v>149</v>
      </c>
      <c r="CE16" s="91">
        <v>0</v>
      </c>
      <c r="CF16" s="91">
        <v>0</v>
      </c>
      <c r="CG16" s="90">
        <v>62373040</v>
      </c>
      <c r="CH16" s="89" t="s">
        <v>149</v>
      </c>
      <c r="CI16" s="91">
        <v>0</v>
      </c>
      <c r="CJ16" s="91">
        <v>0</v>
      </c>
      <c r="CK16" s="91">
        <v>0</v>
      </c>
      <c r="CL16" s="90" t="s">
        <v>128</v>
      </c>
      <c r="CM16" s="90" t="s">
        <v>73</v>
      </c>
      <c r="CN16" s="91">
        <v>0</v>
      </c>
      <c r="CO16" s="91">
        <v>0</v>
      </c>
      <c r="CP16" s="91">
        <v>0</v>
      </c>
      <c r="CQ16" s="90">
        <v>52886420</v>
      </c>
      <c r="CR16" s="90">
        <v>108000</v>
      </c>
      <c r="CS16" s="91">
        <v>0</v>
      </c>
      <c r="CT16" s="90">
        <v>17349950</v>
      </c>
      <c r="CU16" s="90" t="s">
        <v>128</v>
      </c>
      <c r="CV16" s="91">
        <v>0</v>
      </c>
      <c r="CW16" s="91">
        <v>0</v>
      </c>
      <c r="CX16" s="90" t="s">
        <v>230</v>
      </c>
      <c r="CY16" s="91">
        <v>0</v>
      </c>
      <c r="CZ16" s="90" t="s">
        <v>73</v>
      </c>
      <c r="DA16" s="91">
        <v>0</v>
      </c>
      <c r="DB16" s="90" t="s">
        <v>230</v>
      </c>
      <c r="DC16" s="91">
        <v>0</v>
      </c>
      <c r="DD16" s="90" t="s">
        <v>73</v>
      </c>
      <c r="DE16" s="90">
        <v>3000000</v>
      </c>
      <c r="DF16" s="90" t="s">
        <v>73</v>
      </c>
      <c r="DG16" s="90" t="s">
        <v>73</v>
      </c>
      <c r="DH16" s="90" t="s">
        <v>73</v>
      </c>
      <c r="DI16" s="90" t="s">
        <v>230</v>
      </c>
      <c r="DJ16" s="90" t="s">
        <v>73</v>
      </c>
      <c r="DK16" s="90">
        <v>8400000</v>
      </c>
      <c r="DL16" s="90" t="s">
        <v>230</v>
      </c>
      <c r="DM16" s="90" t="s">
        <v>73</v>
      </c>
      <c r="DN16" s="90" t="s">
        <v>73</v>
      </c>
      <c r="DO16" s="90" t="s">
        <v>73</v>
      </c>
      <c r="DP16" s="90" t="s">
        <v>73</v>
      </c>
      <c r="DQ16" s="90" t="s">
        <v>73</v>
      </c>
      <c r="DR16" s="91">
        <v>0</v>
      </c>
      <c r="DS16" s="91">
        <v>0</v>
      </c>
      <c r="DT16" s="91">
        <v>0</v>
      </c>
      <c r="DU16" s="90" t="s">
        <v>73</v>
      </c>
      <c r="DV16" s="91">
        <v>0</v>
      </c>
      <c r="DW16" s="90">
        <v>10842000</v>
      </c>
      <c r="DX16" s="90">
        <v>27828700</v>
      </c>
      <c r="DY16" s="91">
        <v>0</v>
      </c>
      <c r="DZ16" s="91">
        <v>0</v>
      </c>
      <c r="EA16" s="90">
        <v>2300000</v>
      </c>
      <c r="EB16" s="90">
        <v>30661000</v>
      </c>
      <c r="EC16" s="90" t="s">
        <v>73</v>
      </c>
      <c r="ED16" s="91">
        <v>0</v>
      </c>
      <c r="EE16" s="90" t="s">
        <v>73</v>
      </c>
      <c r="EF16" s="91">
        <v>0</v>
      </c>
      <c r="EG16" s="90" t="s">
        <v>73</v>
      </c>
    </row>
    <row r="17" spans="1:137">
      <c r="A17" s="103"/>
      <c r="B17" s="24" t="s">
        <v>224</v>
      </c>
      <c r="C17" s="78" t="s">
        <v>41</v>
      </c>
      <c r="D17" s="90" t="s">
        <v>271</v>
      </c>
      <c r="E17" s="89" t="s">
        <v>270</v>
      </c>
      <c r="F17" s="93">
        <v>219793860</v>
      </c>
      <c r="G17" s="89" t="s">
        <v>270</v>
      </c>
      <c r="H17" s="89" t="s">
        <v>230</v>
      </c>
      <c r="I17" s="89" t="s">
        <v>230</v>
      </c>
      <c r="J17" s="89" t="s">
        <v>270</v>
      </c>
      <c r="K17" s="93">
        <v>2240284961</v>
      </c>
      <c r="L17" s="88" t="s">
        <v>271</v>
      </c>
      <c r="M17" s="88" t="s">
        <v>271</v>
      </c>
      <c r="N17" s="88" t="s">
        <v>271</v>
      </c>
      <c r="O17" s="89" t="s">
        <v>230</v>
      </c>
      <c r="P17" s="88" t="s">
        <v>271</v>
      </c>
      <c r="Q17" s="88" t="s">
        <v>271</v>
      </c>
      <c r="R17" s="93">
        <v>649999564</v>
      </c>
      <c r="S17" s="93" t="s">
        <v>73</v>
      </c>
      <c r="T17" s="89" t="s">
        <v>149</v>
      </c>
      <c r="U17" s="93" t="s">
        <v>73</v>
      </c>
      <c r="V17" s="89" t="s">
        <v>270</v>
      </c>
      <c r="W17" s="93" t="s">
        <v>73</v>
      </c>
      <c r="X17" s="89" t="s">
        <v>230</v>
      </c>
      <c r="Y17" s="93" t="s">
        <v>73</v>
      </c>
      <c r="Z17" s="89" t="s">
        <v>270</v>
      </c>
      <c r="AA17" s="93" t="s">
        <v>73</v>
      </c>
      <c r="AB17" s="93" t="s">
        <v>73</v>
      </c>
      <c r="AC17" s="89" t="s">
        <v>270</v>
      </c>
      <c r="AD17" s="89" t="s">
        <v>230</v>
      </c>
      <c r="AE17" s="89" t="s">
        <v>270</v>
      </c>
      <c r="AF17" s="93">
        <v>4979412</v>
      </c>
      <c r="AG17" s="93" t="s">
        <v>73</v>
      </c>
      <c r="AH17" s="93" t="s">
        <v>73</v>
      </c>
      <c r="AI17" s="98" t="s">
        <v>73</v>
      </c>
      <c r="AJ17" s="98" t="s">
        <v>73</v>
      </c>
      <c r="AK17" s="93">
        <v>371454071</v>
      </c>
      <c r="AL17" s="89" t="s">
        <v>270</v>
      </c>
      <c r="AM17" s="93" t="s">
        <v>73</v>
      </c>
      <c r="AN17" s="93">
        <v>720908</v>
      </c>
      <c r="AO17" s="93" t="s">
        <v>73</v>
      </c>
      <c r="AP17" s="89" t="s">
        <v>270</v>
      </c>
      <c r="AQ17" s="93" t="s">
        <v>73</v>
      </c>
      <c r="AR17" s="89" t="s">
        <v>270</v>
      </c>
      <c r="AS17" s="93" t="s">
        <v>73</v>
      </c>
      <c r="AT17" s="89" t="s">
        <v>270</v>
      </c>
      <c r="AU17" s="93">
        <v>437083515</v>
      </c>
      <c r="AV17" s="93" t="s">
        <v>73</v>
      </c>
      <c r="AW17" s="93" t="s">
        <v>73</v>
      </c>
      <c r="AX17" s="93" t="s">
        <v>73</v>
      </c>
      <c r="AY17" s="98" t="s">
        <v>73</v>
      </c>
      <c r="AZ17" s="89" t="s">
        <v>270</v>
      </c>
      <c r="BA17" s="93" t="s">
        <v>73</v>
      </c>
      <c r="BB17" s="93" t="s">
        <v>73</v>
      </c>
      <c r="BC17" s="93">
        <v>303256928</v>
      </c>
      <c r="BD17" s="93" t="s">
        <v>73</v>
      </c>
      <c r="BE17" s="93" t="s">
        <v>73</v>
      </c>
      <c r="BF17" s="93" t="s">
        <v>73</v>
      </c>
      <c r="BG17" s="93" t="s">
        <v>73</v>
      </c>
      <c r="BH17" s="93" t="s">
        <v>73</v>
      </c>
      <c r="BI17" s="93">
        <v>832257927</v>
      </c>
      <c r="BJ17" s="89" t="s">
        <v>149</v>
      </c>
      <c r="BK17" s="93" t="s">
        <v>73</v>
      </c>
      <c r="BL17" s="93" t="s">
        <v>73</v>
      </c>
      <c r="BM17" s="93" t="s">
        <v>73</v>
      </c>
      <c r="BN17" s="93">
        <v>855659713</v>
      </c>
      <c r="BO17" s="98" t="s">
        <v>73</v>
      </c>
      <c r="BP17" s="93" t="s">
        <v>73</v>
      </c>
      <c r="BQ17" s="93" t="s">
        <v>73</v>
      </c>
      <c r="BR17" s="89" t="s">
        <v>230</v>
      </c>
      <c r="BS17" s="93" t="s">
        <v>73</v>
      </c>
      <c r="BT17" s="93">
        <v>522440359</v>
      </c>
      <c r="BU17" s="93" t="s">
        <v>73</v>
      </c>
      <c r="BV17" s="93">
        <v>1313757911</v>
      </c>
      <c r="BW17" s="93">
        <v>95466138</v>
      </c>
      <c r="BX17" s="89" t="s">
        <v>230</v>
      </c>
      <c r="BY17" s="93">
        <v>1800025</v>
      </c>
      <c r="BZ17" s="93" t="s">
        <v>73</v>
      </c>
      <c r="CA17" s="89" t="s">
        <v>149</v>
      </c>
      <c r="CB17" s="93" t="s">
        <v>73</v>
      </c>
      <c r="CC17" s="93" t="s">
        <v>73</v>
      </c>
      <c r="CD17" s="89" t="s">
        <v>149</v>
      </c>
      <c r="CE17" s="93" t="s">
        <v>73</v>
      </c>
      <c r="CF17" s="93" t="s">
        <v>73</v>
      </c>
      <c r="CG17" s="93" t="s">
        <v>73</v>
      </c>
      <c r="CH17" s="89" t="s">
        <v>149</v>
      </c>
      <c r="CI17" s="93" t="s">
        <v>73</v>
      </c>
      <c r="CJ17" s="93" t="s">
        <v>73</v>
      </c>
      <c r="CK17" s="93" t="s">
        <v>73</v>
      </c>
      <c r="CL17" s="90" t="s">
        <v>128</v>
      </c>
      <c r="CM17" s="93" t="s">
        <v>73</v>
      </c>
      <c r="CN17" s="93" t="s">
        <v>73</v>
      </c>
      <c r="CO17" s="93" t="s">
        <v>73</v>
      </c>
      <c r="CP17" s="93" t="s">
        <v>73</v>
      </c>
      <c r="CQ17" s="93" t="s">
        <v>73</v>
      </c>
      <c r="CR17" s="93" t="s">
        <v>73</v>
      </c>
      <c r="CS17" s="93" t="s">
        <v>73</v>
      </c>
      <c r="CT17" s="93" t="s">
        <v>73</v>
      </c>
      <c r="CU17" s="90" t="s">
        <v>128</v>
      </c>
      <c r="CV17" s="93" t="s">
        <v>73</v>
      </c>
      <c r="CW17" s="93" t="s">
        <v>73</v>
      </c>
      <c r="CX17" s="90" t="s">
        <v>230</v>
      </c>
      <c r="CY17" s="93" t="s">
        <v>73</v>
      </c>
      <c r="CZ17" s="93" t="s">
        <v>73</v>
      </c>
      <c r="DA17" s="93" t="s">
        <v>73</v>
      </c>
      <c r="DB17" s="90" t="s">
        <v>230</v>
      </c>
      <c r="DC17" s="93" t="s">
        <v>73</v>
      </c>
      <c r="DD17" s="93" t="s">
        <v>73</v>
      </c>
      <c r="DE17" s="93" t="s">
        <v>73</v>
      </c>
      <c r="DF17" s="93">
        <v>267704743</v>
      </c>
      <c r="DG17" s="93">
        <v>1225382</v>
      </c>
      <c r="DH17" s="93" t="s">
        <v>73</v>
      </c>
      <c r="DI17" s="90" t="s">
        <v>230</v>
      </c>
      <c r="DJ17" s="93">
        <v>13540820</v>
      </c>
      <c r="DK17" s="93" t="s">
        <v>73</v>
      </c>
      <c r="DL17" s="90" t="s">
        <v>230</v>
      </c>
      <c r="DM17" s="93">
        <v>224614185</v>
      </c>
      <c r="DN17" s="93" t="s">
        <v>73</v>
      </c>
      <c r="DO17" s="93" t="s">
        <v>73</v>
      </c>
      <c r="DP17" s="93">
        <v>145002334</v>
      </c>
      <c r="DQ17" s="93">
        <v>1462236</v>
      </c>
      <c r="DR17" s="93" t="s">
        <v>73</v>
      </c>
      <c r="DS17" s="93">
        <v>461322</v>
      </c>
      <c r="DT17" s="93" t="s">
        <v>73</v>
      </c>
      <c r="DU17" s="93">
        <v>74192694</v>
      </c>
      <c r="DV17" s="93" t="s">
        <v>73</v>
      </c>
      <c r="DW17" s="93" t="s">
        <v>73</v>
      </c>
      <c r="DX17" s="93" t="s">
        <v>73</v>
      </c>
      <c r="DY17" s="93" t="s">
        <v>73</v>
      </c>
      <c r="DZ17" s="93" t="s">
        <v>73</v>
      </c>
      <c r="EA17" s="93" t="s">
        <v>73</v>
      </c>
      <c r="EB17" s="93">
        <v>5210315</v>
      </c>
      <c r="EC17" s="93">
        <v>70418946</v>
      </c>
      <c r="ED17" s="93" t="s">
        <v>73</v>
      </c>
      <c r="EE17" s="93" t="s">
        <v>73</v>
      </c>
      <c r="EF17" s="93" t="s">
        <v>73</v>
      </c>
      <c r="EG17" s="93" t="s">
        <v>73</v>
      </c>
    </row>
    <row r="18" spans="1:137">
      <c r="A18" s="104"/>
      <c r="B18" s="24" t="s">
        <v>225</v>
      </c>
      <c r="C18" s="79" t="s">
        <v>231</v>
      </c>
      <c r="D18" s="90" t="s">
        <v>271</v>
      </c>
      <c r="E18" s="89" t="s">
        <v>270</v>
      </c>
      <c r="F18" s="97">
        <v>219793860</v>
      </c>
      <c r="G18" s="89" t="s">
        <v>270</v>
      </c>
      <c r="H18" s="89" t="s">
        <v>230</v>
      </c>
      <c r="I18" s="89" t="s">
        <v>230</v>
      </c>
      <c r="J18" s="89" t="s">
        <v>270</v>
      </c>
      <c r="K18" s="90">
        <v>1960852623</v>
      </c>
      <c r="L18" s="88" t="s">
        <v>271</v>
      </c>
      <c r="M18" s="88" t="s">
        <v>271</v>
      </c>
      <c r="N18" s="88" t="s">
        <v>271</v>
      </c>
      <c r="O18" s="89" t="s">
        <v>230</v>
      </c>
      <c r="P18" s="88" t="s">
        <v>271</v>
      </c>
      <c r="Q18" s="88" t="s">
        <v>271</v>
      </c>
      <c r="R18" s="90">
        <v>649957084</v>
      </c>
      <c r="S18" s="90" t="s">
        <v>73</v>
      </c>
      <c r="T18" s="89" t="s">
        <v>149</v>
      </c>
      <c r="U18" s="90" t="s">
        <v>73</v>
      </c>
      <c r="V18" s="89" t="s">
        <v>270</v>
      </c>
      <c r="W18" s="90" t="s">
        <v>73</v>
      </c>
      <c r="X18" s="89" t="s">
        <v>230</v>
      </c>
      <c r="Y18" s="90" t="s">
        <v>73</v>
      </c>
      <c r="Z18" s="89" t="s">
        <v>270</v>
      </c>
      <c r="AA18" s="90" t="s">
        <v>73</v>
      </c>
      <c r="AB18" s="91">
        <v>0</v>
      </c>
      <c r="AC18" s="89" t="s">
        <v>270</v>
      </c>
      <c r="AD18" s="89" t="s">
        <v>230</v>
      </c>
      <c r="AE18" s="89" t="s">
        <v>270</v>
      </c>
      <c r="AF18" s="90">
        <v>4979412</v>
      </c>
      <c r="AG18" s="90" t="s">
        <v>73</v>
      </c>
      <c r="AH18" s="90" t="s">
        <v>73</v>
      </c>
      <c r="AI18" s="90" t="s">
        <v>73</v>
      </c>
      <c r="AJ18" s="90" t="s">
        <v>73</v>
      </c>
      <c r="AK18" s="90">
        <v>371454071</v>
      </c>
      <c r="AL18" s="89" t="s">
        <v>270</v>
      </c>
      <c r="AM18" s="90" t="s">
        <v>73</v>
      </c>
      <c r="AN18" s="90">
        <v>720908</v>
      </c>
      <c r="AO18" s="90" t="s">
        <v>73</v>
      </c>
      <c r="AP18" s="89" t="s">
        <v>270</v>
      </c>
      <c r="AQ18" s="90" t="s">
        <v>73</v>
      </c>
      <c r="AR18" s="89" t="s">
        <v>270</v>
      </c>
      <c r="AS18" s="90" t="s">
        <v>73</v>
      </c>
      <c r="AT18" s="89" t="s">
        <v>270</v>
      </c>
      <c r="AU18" s="90">
        <v>75848479</v>
      </c>
      <c r="AV18" s="90" t="s">
        <v>73</v>
      </c>
      <c r="AW18" s="90" t="s">
        <v>73</v>
      </c>
      <c r="AX18" s="90" t="s">
        <v>73</v>
      </c>
      <c r="AY18" s="90" t="s">
        <v>73</v>
      </c>
      <c r="AZ18" s="89" t="s">
        <v>270</v>
      </c>
      <c r="BA18" s="90" t="s">
        <v>73</v>
      </c>
      <c r="BB18" s="90" t="s">
        <v>73</v>
      </c>
      <c r="BC18" s="90">
        <v>303256928</v>
      </c>
      <c r="BD18" s="90" t="s">
        <v>73</v>
      </c>
      <c r="BE18" s="90" t="s">
        <v>73</v>
      </c>
      <c r="BF18" s="90" t="s">
        <v>73</v>
      </c>
      <c r="BG18" s="90" t="s">
        <v>73</v>
      </c>
      <c r="BH18" s="90" t="s">
        <v>73</v>
      </c>
      <c r="BI18" s="90">
        <v>803511094</v>
      </c>
      <c r="BJ18" s="89" t="s">
        <v>149</v>
      </c>
      <c r="BK18" s="90" t="s">
        <v>73</v>
      </c>
      <c r="BL18" s="90" t="s">
        <v>73</v>
      </c>
      <c r="BM18" s="90" t="s">
        <v>73</v>
      </c>
      <c r="BN18" s="90">
        <v>595025543</v>
      </c>
      <c r="BO18" s="90" t="s">
        <v>73</v>
      </c>
      <c r="BP18" s="90" t="s">
        <v>73</v>
      </c>
      <c r="BQ18" s="90" t="s">
        <v>73</v>
      </c>
      <c r="BR18" s="89" t="s">
        <v>230</v>
      </c>
      <c r="BS18" s="90" t="s">
        <v>73</v>
      </c>
      <c r="BT18" s="90">
        <v>522440359</v>
      </c>
      <c r="BU18" s="90" t="s">
        <v>73</v>
      </c>
      <c r="BV18" s="90">
        <v>1313757911</v>
      </c>
      <c r="BW18" s="90">
        <v>95466138</v>
      </c>
      <c r="BX18" s="89" t="s">
        <v>230</v>
      </c>
      <c r="BY18" s="90">
        <v>1800025</v>
      </c>
      <c r="BZ18" s="90" t="s">
        <v>73</v>
      </c>
      <c r="CA18" s="89" t="s">
        <v>149</v>
      </c>
      <c r="CB18" s="90" t="s">
        <v>73</v>
      </c>
      <c r="CC18" s="90" t="s">
        <v>73</v>
      </c>
      <c r="CD18" s="89" t="s">
        <v>149</v>
      </c>
      <c r="CE18" s="90" t="s">
        <v>73</v>
      </c>
      <c r="CF18" s="90" t="s">
        <v>73</v>
      </c>
      <c r="CG18" s="90" t="s">
        <v>73</v>
      </c>
      <c r="CH18" s="89" t="s">
        <v>149</v>
      </c>
      <c r="CI18" s="90" t="s">
        <v>73</v>
      </c>
      <c r="CJ18" s="90" t="s">
        <v>73</v>
      </c>
      <c r="CK18" s="90" t="s">
        <v>73</v>
      </c>
      <c r="CL18" s="90" t="s">
        <v>128</v>
      </c>
      <c r="CM18" s="90" t="s">
        <v>73</v>
      </c>
      <c r="CN18" s="90" t="s">
        <v>73</v>
      </c>
      <c r="CO18" s="90" t="s">
        <v>73</v>
      </c>
      <c r="CP18" s="90" t="s">
        <v>73</v>
      </c>
      <c r="CQ18" s="90" t="s">
        <v>73</v>
      </c>
      <c r="CR18" s="90" t="s">
        <v>73</v>
      </c>
      <c r="CS18" s="90" t="s">
        <v>73</v>
      </c>
      <c r="CT18" s="90" t="s">
        <v>73</v>
      </c>
      <c r="CU18" s="90" t="s">
        <v>128</v>
      </c>
      <c r="CV18" s="90" t="s">
        <v>73</v>
      </c>
      <c r="CW18" s="90" t="s">
        <v>73</v>
      </c>
      <c r="CX18" s="90" t="s">
        <v>230</v>
      </c>
      <c r="CY18" s="90" t="s">
        <v>73</v>
      </c>
      <c r="CZ18" s="90" t="s">
        <v>73</v>
      </c>
      <c r="DA18" s="90" t="s">
        <v>73</v>
      </c>
      <c r="DB18" s="90" t="s">
        <v>230</v>
      </c>
      <c r="DC18" s="90" t="s">
        <v>73</v>
      </c>
      <c r="DD18" s="90" t="s">
        <v>73</v>
      </c>
      <c r="DE18" s="90" t="s">
        <v>73</v>
      </c>
      <c r="DF18" s="90">
        <v>163732197</v>
      </c>
      <c r="DG18" s="90">
        <v>1225382</v>
      </c>
      <c r="DH18" s="90" t="s">
        <v>73</v>
      </c>
      <c r="DI18" s="90" t="s">
        <v>230</v>
      </c>
      <c r="DJ18" s="90">
        <v>13540820</v>
      </c>
      <c r="DK18" s="90" t="s">
        <v>73</v>
      </c>
      <c r="DL18" s="90" t="s">
        <v>230</v>
      </c>
      <c r="DM18" s="90">
        <v>224614185</v>
      </c>
      <c r="DN18" s="90" t="s">
        <v>73</v>
      </c>
      <c r="DO18" s="90" t="s">
        <v>73</v>
      </c>
      <c r="DP18" s="90">
        <v>121702334</v>
      </c>
      <c r="DQ18" s="90">
        <v>1462236</v>
      </c>
      <c r="DR18" s="90" t="s">
        <v>73</v>
      </c>
      <c r="DS18" s="90">
        <v>461322</v>
      </c>
      <c r="DT18" s="91">
        <v>0</v>
      </c>
      <c r="DU18" s="90">
        <v>55573577</v>
      </c>
      <c r="DV18" s="90" t="s">
        <v>73</v>
      </c>
      <c r="DW18" s="90" t="s">
        <v>73</v>
      </c>
      <c r="DX18" s="90" t="s">
        <v>73</v>
      </c>
      <c r="DY18" s="90" t="s">
        <v>73</v>
      </c>
      <c r="DZ18" s="90" t="s">
        <v>73</v>
      </c>
      <c r="EA18" s="90" t="s">
        <v>73</v>
      </c>
      <c r="EB18" s="90">
        <v>5210315</v>
      </c>
      <c r="EC18" s="90">
        <v>70418946</v>
      </c>
      <c r="ED18" s="90" t="s">
        <v>73</v>
      </c>
      <c r="EE18" s="90" t="s">
        <v>73</v>
      </c>
      <c r="EF18" s="90" t="s">
        <v>73</v>
      </c>
      <c r="EG18" s="90" t="s">
        <v>73</v>
      </c>
    </row>
    <row r="19" spans="1:137">
      <c r="A19" s="103"/>
      <c r="B19" s="24" t="s">
        <v>86</v>
      </c>
      <c r="C19" s="81" t="s">
        <v>42</v>
      </c>
      <c r="D19" s="90" t="s">
        <v>271</v>
      </c>
      <c r="E19" s="89" t="s">
        <v>270</v>
      </c>
      <c r="F19" s="90" t="s">
        <v>271</v>
      </c>
      <c r="G19" s="89" t="s">
        <v>270</v>
      </c>
      <c r="H19" s="89" t="s">
        <v>230</v>
      </c>
      <c r="I19" s="89" t="s">
        <v>230</v>
      </c>
      <c r="J19" s="89" t="s">
        <v>270</v>
      </c>
      <c r="K19" s="90">
        <f>1180389039+744890443</f>
        <v>1925279482</v>
      </c>
      <c r="L19" s="88" t="s">
        <v>271</v>
      </c>
      <c r="M19" s="88" t="s">
        <v>271</v>
      </c>
      <c r="N19" s="88" t="s">
        <v>271</v>
      </c>
      <c r="O19" s="89" t="s">
        <v>230</v>
      </c>
      <c r="P19" s="88" t="s">
        <v>271</v>
      </c>
      <c r="Q19" s="88" t="s">
        <v>271</v>
      </c>
      <c r="R19" s="90" t="s">
        <v>271</v>
      </c>
      <c r="S19" s="90" t="s">
        <v>73</v>
      </c>
      <c r="T19" s="89" t="s">
        <v>149</v>
      </c>
      <c r="U19" s="90" t="s">
        <v>73</v>
      </c>
      <c r="V19" s="89" t="s">
        <v>270</v>
      </c>
      <c r="W19" s="90" t="s">
        <v>73</v>
      </c>
      <c r="X19" s="89" t="s">
        <v>230</v>
      </c>
      <c r="Y19" s="90" t="s">
        <v>73</v>
      </c>
      <c r="Z19" s="89" t="s">
        <v>270</v>
      </c>
      <c r="AA19" s="90" t="s">
        <v>73</v>
      </c>
      <c r="AB19" s="91" t="s">
        <v>73</v>
      </c>
      <c r="AC19" s="89" t="s">
        <v>270</v>
      </c>
      <c r="AD19" s="89" t="s">
        <v>230</v>
      </c>
      <c r="AE19" s="89" t="s">
        <v>270</v>
      </c>
      <c r="AF19" s="90" t="s">
        <v>73</v>
      </c>
      <c r="AG19" s="90" t="s">
        <v>73</v>
      </c>
      <c r="AH19" s="90" t="s">
        <v>73</v>
      </c>
      <c r="AI19" s="90" t="s">
        <v>73</v>
      </c>
      <c r="AJ19" s="90" t="s">
        <v>73</v>
      </c>
      <c r="AK19" s="90">
        <f>371254955+199116</f>
        <v>371454071</v>
      </c>
      <c r="AL19" s="89" t="s">
        <v>270</v>
      </c>
      <c r="AM19" s="90" t="s">
        <v>73</v>
      </c>
      <c r="AN19" s="90" t="s">
        <v>73</v>
      </c>
      <c r="AO19" s="90" t="s">
        <v>73</v>
      </c>
      <c r="AP19" s="89" t="s">
        <v>270</v>
      </c>
      <c r="AQ19" s="90" t="s">
        <v>73</v>
      </c>
      <c r="AR19" s="89" t="s">
        <v>270</v>
      </c>
      <c r="AS19" s="90" t="s">
        <v>73</v>
      </c>
      <c r="AT19" s="89" t="s">
        <v>270</v>
      </c>
      <c r="AU19" s="90" t="s">
        <v>73</v>
      </c>
      <c r="AV19" s="90" t="s">
        <v>73</v>
      </c>
      <c r="AW19" s="90" t="s">
        <v>73</v>
      </c>
      <c r="AX19" s="90" t="s">
        <v>73</v>
      </c>
      <c r="AY19" s="90" t="s">
        <v>73</v>
      </c>
      <c r="AZ19" s="89" t="s">
        <v>270</v>
      </c>
      <c r="BA19" s="90" t="s">
        <v>73</v>
      </c>
      <c r="BB19" s="90" t="s">
        <v>73</v>
      </c>
      <c r="BC19" s="90">
        <f>198756145+4217818</f>
        <v>202973963</v>
      </c>
      <c r="BD19" s="90" t="s">
        <v>73</v>
      </c>
      <c r="BE19" s="90" t="s">
        <v>73</v>
      </c>
      <c r="BF19" s="90" t="s">
        <v>73</v>
      </c>
      <c r="BG19" s="90" t="s">
        <v>73</v>
      </c>
      <c r="BH19" s="90" t="s">
        <v>73</v>
      </c>
      <c r="BI19" s="90" t="s">
        <v>73</v>
      </c>
      <c r="BJ19" s="89" t="s">
        <v>149</v>
      </c>
      <c r="BK19" s="90" t="s">
        <v>73</v>
      </c>
      <c r="BL19" s="90" t="s">
        <v>73</v>
      </c>
      <c r="BM19" s="90" t="s">
        <v>73</v>
      </c>
      <c r="BN19" s="90" t="s">
        <v>73</v>
      </c>
      <c r="BO19" s="90" t="s">
        <v>73</v>
      </c>
      <c r="BP19" s="90" t="s">
        <v>73</v>
      </c>
      <c r="BQ19" s="90" t="s">
        <v>73</v>
      </c>
      <c r="BR19" s="89" t="s">
        <v>230</v>
      </c>
      <c r="BS19" s="90" t="s">
        <v>73</v>
      </c>
      <c r="BT19" s="90" t="s">
        <v>73</v>
      </c>
      <c r="BU19" s="90" t="s">
        <v>73</v>
      </c>
      <c r="BV19" s="90" t="s">
        <v>73</v>
      </c>
      <c r="BW19" s="90" t="s">
        <v>73</v>
      </c>
      <c r="BX19" s="89" t="s">
        <v>230</v>
      </c>
      <c r="BY19" s="90" t="s">
        <v>73</v>
      </c>
      <c r="BZ19" s="90" t="s">
        <v>73</v>
      </c>
      <c r="CA19" s="89" t="s">
        <v>149</v>
      </c>
      <c r="CB19" s="90" t="s">
        <v>73</v>
      </c>
      <c r="CC19" s="90" t="s">
        <v>73</v>
      </c>
      <c r="CD19" s="89" t="s">
        <v>149</v>
      </c>
      <c r="CE19" s="90" t="s">
        <v>73</v>
      </c>
      <c r="CF19" s="90" t="s">
        <v>73</v>
      </c>
      <c r="CG19" s="90" t="s">
        <v>73</v>
      </c>
      <c r="CH19" s="89" t="s">
        <v>149</v>
      </c>
      <c r="CI19" s="90" t="s">
        <v>73</v>
      </c>
      <c r="CJ19" s="90" t="s">
        <v>73</v>
      </c>
      <c r="CK19" s="90" t="s">
        <v>73</v>
      </c>
      <c r="CL19" s="90" t="s">
        <v>128</v>
      </c>
      <c r="CM19" s="91">
        <v>0</v>
      </c>
      <c r="CN19" s="90" t="s">
        <v>73</v>
      </c>
      <c r="CO19" s="90" t="s">
        <v>73</v>
      </c>
      <c r="CP19" s="90" t="s">
        <v>73</v>
      </c>
      <c r="CQ19" s="90" t="s">
        <v>73</v>
      </c>
      <c r="CR19" s="90" t="s">
        <v>73</v>
      </c>
      <c r="CS19" s="90" t="s">
        <v>73</v>
      </c>
      <c r="CT19" s="90" t="s">
        <v>73</v>
      </c>
      <c r="CU19" s="90" t="s">
        <v>128</v>
      </c>
      <c r="CV19" s="90" t="s">
        <v>73</v>
      </c>
      <c r="CW19" s="90" t="s">
        <v>73</v>
      </c>
      <c r="CX19" s="90" t="s">
        <v>230</v>
      </c>
      <c r="CY19" s="90" t="s">
        <v>73</v>
      </c>
      <c r="CZ19" s="90" t="s">
        <v>73</v>
      </c>
      <c r="DA19" s="90" t="s">
        <v>73</v>
      </c>
      <c r="DB19" s="90" t="s">
        <v>230</v>
      </c>
      <c r="DC19" s="90" t="s">
        <v>73</v>
      </c>
      <c r="DD19" s="90" t="s">
        <v>73</v>
      </c>
      <c r="DE19" s="90" t="s">
        <v>73</v>
      </c>
      <c r="DF19" s="90" t="s">
        <v>73</v>
      </c>
      <c r="DG19" s="90" t="s">
        <v>73</v>
      </c>
      <c r="DH19" s="90" t="s">
        <v>73</v>
      </c>
      <c r="DI19" s="90" t="s">
        <v>230</v>
      </c>
      <c r="DJ19" s="90" t="s">
        <v>73</v>
      </c>
      <c r="DK19" s="90" t="s">
        <v>73</v>
      </c>
      <c r="DL19" s="90" t="s">
        <v>230</v>
      </c>
      <c r="DM19" s="90" t="s">
        <v>73</v>
      </c>
      <c r="DN19" s="90" t="s">
        <v>73</v>
      </c>
      <c r="DO19" s="90" t="s">
        <v>73</v>
      </c>
      <c r="DP19" s="90" t="s">
        <v>73</v>
      </c>
      <c r="DQ19" s="90" t="s">
        <v>73</v>
      </c>
      <c r="DR19" s="90" t="s">
        <v>73</v>
      </c>
      <c r="DS19" s="90" t="s">
        <v>73</v>
      </c>
      <c r="DT19" s="90" t="s">
        <v>73</v>
      </c>
      <c r="DU19" s="90" t="s">
        <v>73</v>
      </c>
      <c r="DV19" s="90" t="s">
        <v>73</v>
      </c>
      <c r="DW19" s="90" t="s">
        <v>73</v>
      </c>
      <c r="DX19" s="90" t="s">
        <v>73</v>
      </c>
      <c r="DY19" s="90" t="s">
        <v>73</v>
      </c>
      <c r="DZ19" s="90" t="s">
        <v>73</v>
      </c>
      <c r="EA19" s="90" t="s">
        <v>73</v>
      </c>
      <c r="EB19" s="90" t="s">
        <v>73</v>
      </c>
      <c r="EC19" s="90" t="s">
        <v>73</v>
      </c>
      <c r="ED19" s="90" t="s">
        <v>73</v>
      </c>
      <c r="EE19" s="90" t="s">
        <v>73</v>
      </c>
      <c r="EF19" s="90" t="s">
        <v>73</v>
      </c>
      <c r="EG19" s="90" t="s">
        <v>73</v>
      </c>
    </row>
    <row r="20" spans="1:137">
      <c r="A20" s="103"/>
      <c r="B20" s="24" t="s">
        <v>87</v>
      </c>
      <c r="C20" s="81" t="s">
        <v>43</v>
      </c>
      <c r="D20" s="90" t="s">
        <v>271</v>
      </c>
      <c r="E20" s="89" t="s">
        <v>270</v>
      </c>
      <c r="F20" s="90" t="s">
        <v>271</v>
      </c>
      <c r="G20" s="89" t="s">
        <v>270</v>
      </c>
      <c r="H20" s="89" t="s">
        <v>230</v>
      </c>
      <c r="I20" s="89" t="s">
        <v>230</v>
      </c>
      <c r="J20" s="89" t="s">
        <v>270</v>
      </c>
      <c r="K20" s="90">
        <f>703218+586666</f>
        <v>1289884</v>
      </c>
      <c r="L20" s="88" t="s">
        <v>271</v>
      </c>
      <c r="M20" s="88" t="s">
        <v>271</v>
      </c>
      <c r="N20" s="88" t="s">
        <v>271</v>
      </c>
      <c r="O20" s="89" t="s">
        <v>230</v>
      </c>
      <c r="P20" s="88" t="s">
        <v>271</v>
      </c>
      <c r="Q20" s="88" t="s">
        <v>271</v>
      </c>
      <c r="R20" s="90" t="s">
        <v>271</v>
      </c>
      <c r="S20" s="90" t="s">
        <v>73</v>
      </c>
      <c r="T20" s="89" t="s">
        <v>149</v>
      </c>
      <c r="U20" s="90" t="s">
        <v>73</v>
      </c>
      <c r="V20" s="89" t="s">
        <v>270</v>
      </c>
      <c r="W20" s="90" t="s">
        <v>73</v>
      </c>
      <c r="X20" s="89" t="s">
        <v>230</v>
      </c>
      <c r="Y20" s="90" t="s">
        <v>73</v>
      </c>
      <c r="Z20" s="89" t="s">
        <v>270</v>
      </c>
      <c r="AA20" s="90" t="s">
        <v>73</v>
      </c>
      <c r="AB20" s="91" t="s">
        <v>73</v>
      </c>
      <c r="AC20" s="89" t="s">
        <v>270</v>
      </c>
      <c r="AD20" s="89" t="s">
        <v>230</v>
      </c>
      <c r="AE20" s="89" t="s">
        <v>270</v>
      </c>
      <c r="AF20" s="90">
        <f>4855886+123526</f>
        <v>4979412</v>
      </c>
      <c r="AG20" s="90" t="s">
        <v>73</v>
      </c>
      <c r="AH20" s="90" t="s">
        <v>73</v>
      </c>
      <c r="AI20" s="90" t="s">
        <v>73</v>
      </c>
      <c r="AJ20" s="90" t="s">
        <v>73</v>
      </c>
      <c r="AK20" s="90" t="s">
        <v>73</v>
      </c>
      <c r="AL20" s="89" t="s">
        <v>270</v>
      </c>
      <c r="AM20" s="90" t="s">
        <v>73</v>
      </c>
      <c r="AN20" s="90" t="s">
        <v>73</v>
      </c>
      <c r="AO20" s="90" t="s">
        <v>73</v>
      </c>
      <c r="AP20" s="89" t="s">
        <v>270</v>
      </c>
      <c r="AQ20" s="90" t="s">
        <v>73</v>
      </c>
      <c r="AR20" s="89" t="s">
        <v>270</v>
      </c>
      <c r="AS20" s="90" t="s">
        <v>73</v>
      </c>
      <c r="AT20" s="89" t="s">
        <v>270</v>
      </c>
      <c r="AU20" s="90" t="s">
        <v>73</v>
      </c>
      <c r="AV20" s="90" t="s">
        <v>73</v>
      </c>
      <c r="AW20" s="90" t="s">
        <v>73</v>
      </c>
      <c r="AX20" s="90" t="s">
        <v>73</v>
      </c>
      <c r="AY20" s="90" t="s">
        <v>73</v>
      </c>
      <c r="AZ20" s="89" t="s">
        <v>270</v>
      </c>
      <c r="BA20" s="90" t="s">
        <v>73</v>
      </c>
      <c r="BB20" s="90" t="s">
        <v>73</v>
      </c>
      <c r="BC20" s="90">
        <f>96685474+3597491</f>
        <v>100282965</v>
      </c>
      <c r="BD20" s="90" t="s">
        <v>73</v>
      </c>
      <c r="BE20" s="90" t="s">
        <v>73</v>
      </c>
      <c r="BF20" s="90" t="s">
        <v>73</v>
      </c>
      <c r="BG20" s="90" t="s">
        <v>73</v>
      </c>
      <c r="BH20" s="90" t="s">
        <v>73</v>
      </c>
      <c r="BI20" s="90" t="s">
        <v>73</v>
      </c>
      <c r="BJ20" s="89" t="s">
        <v>149</v>
      </c>
      <c r="BK20" s="90" t="s">
        <v>73</v>
      </c>
      <c r="BL20" s="90" t="s">
        <v>73</v>
      </c>
      <c r="BM20" s="90" t="s">
        <v>73</v>
      </c>
      <c r="BN20" s="90" t="s">
        <v>73</v>
      </c>
      <c r="BO20" s="90" t="s">
        <v>73</v>
      </c>
      <c r="BP20" s="90" t="s">
        <v>73</v>
      </c>
      <c r="BQ20" s="90" t="s">
        <v>73</v>
      </c>
      <c r="BR20" s="89" t="s">
        <v>230</v>
      </c>
      <c r="BS20" s="90" t="s">
        <v>73</v>
      </c>
      <c r="BT20" s="90" t="s">
        <v>73</v>
      </c>
      <c r="BU20" s="90" t="s">
        <v>73</v>
      </c>
      <c r="BV20" s="90" t="s">
        <v>73</v>
      </c>
      <c r="BW20" s="90" t="s">
        <v>73</v>
      </c>
      <c r="BX20" s="89" t="s">
        <v>230</v>
      </c>
      <c r="BY20" s="90" t="s">
        <v>73</v>
      </c>
      <c r="BZ20" s="90" t="s">
        <v>73</v>
      </c>
      <c r="CA20" s="89" t="s">
        <v>149</v>
      </c>
      <c r="CB20" s="90" t="s">
        <v>73</v>
      </c>
      <c r="CC20" s="90" t="s">
        <v>73</v>
      </c>
      <c r="CD20" s="89" t="s">
        <v>149</v>
      </c>
      <c r="CE20" s="90" t="s">
        <v>73</v>
      </c>
      <c r="CF20" s="90" t="s">
        <v>73</v>
      </c>
      <c r="CG20" s="90" t="s">
        <v>73</v>
      </c>
      <c r="CH20" s="89" t="s">
        <v>149</v>
      </c>
      <c r="CI20" s="90" t="s">
        <v>73</v>
      </c>
      <c r="CJ20" s="90" t="s">
        <v>73</v>
      </c>
      <c r="CK20" s="90" t="s">
        <v>73</v>
      </c>
      <c r="CL20" s="90" t="s">
        <v>128</v>
      </c>
      <c r="CM20" s="90" t="s">
        <v>73</v>
      </c>
      <c r="CN20" s="90" t="s">
        <v>73</v>
      </c>
      <c r="CO20" s="90" t="s">
        <v>73</v>
      </c>
      <c r="CP20" s="90" t="s">
        <v>73</v>
      </c>
      <c r="CQ20" s="90" t="s">
        <v>73</v>
      </c>
      <c r="CR20" s="90" t="s">
        <v>73</v>
      </c>
      <c r="CS20" s="90" t="s">
        <v>73</v>
      </c>
      <c r="CT20" s="90" t="s">
        <v>73</v>
      </c>
      <c r="CU20" s="90" t="s">
        <v>128</v>
      </c>
      <c r="CV20" s="90" t="s">
        <v>73</v>
      </c>
      <c r="CW20" s="90" t="s">
        <v>73</v>
      </c>
      <c r="CX20" s="90" t="s">
        <v>230</v>
      </c>
      <c r="CY20" s="90" t="s">
        <v>73</v>
      </c>
      <c r="CZ20" s="90" t="s">
        <v>73</v>
      </c>
      <c r="DA20" s="90" t="s">
        <v>73</v>
      </c>
      <c r="DB20" s="90" t="s">
        <v>230</v>
      </c>
      <c r="DC20" s="90" t="s">
        <v>73</v>
      </c>
      <c r="DD20" s="90" t="s">
        <v>73</v>
      </c>
      <c r="DE20" s="90" t="s">
        <v>73</v>
      </c>
      <c r="DF20" s="90" t="s">
        <v>73</v>
      </c>
      <c r="DG20" s="90" t="s">
        <v>73</v>
      </c>
      <c r="DH20" s="90" t="s">
        <v>73</v>
      </c>
      <c r="DI20" s="90" t="s">
        <v>230</v>
      </c>
      <c r="DJ20" s="90" t="s">
        <v>73</v>
      </c>
      <c r="DK20" s="90" t="s">
        <v>73</v>
      </c>
      <c r="DL20" s="90" t="s">
        <v>230</v>
      </c>
      <c r="DM20" s="90" t="s">
        <v>73</v>
      </c>
      <c r="DN20" s="90" t="s">
        <v>73</v>
      </c>
      <c r="DO20" s="90" t="s">
        <v>73</v>
      </c>
      <c r="DP20" s="90" t="s">
        <v>73</v>
      </c>
      <c r="DQ20" s="90" t="s">
        <v>73</v>
      </c>
      <c r="DR20" s="90" t="s">
        <v>73</v>
      </c>
      <c r="DS20" s="90" t="s">
        <v>73</v>
      </c>
      <c r="DT20" s="90" t="s">
        <v>73</v>
      </c>
      <c r="DU20" s="90" t="s">
        <v>73</v>
      </c>
      <c r="DV20" s="90" t="s">
        <v>73</v>
      </c>
      <c r="DW20" s="90" t="s">
        <v>73</v>
      </c>
      <c r="DX20" s="90" t="s">
        <v>73</v>
      </c>
      <c r="DY20" s="90" t="s">
        <v>73</v>
      </c>
      <c r="DZ20" s="90" t="s">
        <v>73</v>
      </c>
      <c r="EA20" s="90" t="s">
        <v>73</v>
      </c>
      <c r="EB20" s="90" t="s">
        <v>73</v>
      </c>
      <c r="EC20" s="90" t="s">
        <v>73</v>
      </c>
      <c r="ED20" s="90" t="s">
        <v>73</v>
      </c>
      <c r="EE20" s="90" t="s">
        <v>73</v>
      </c>
      <c r="EF20" s="90" t="s">
        <v>73</v>
      </c>
      <c r="EG20" s="90" t="s">
        <v>73</v>
      </c>
    </row>
    <row r="21" spans="1:137">
      <c r="A21" s="103"/>
      <c r="B21" s="24" t="s">
        <v>88</v>
      </c>
      <c r="C21" s="81" t="s">
        <v>44</v>
      </c>
      <c r="D21" s="90" t="s">
        <v>271</v>
      </c>
      <c r="E21" s="89" t="s">
        <v>270</v>
      </c>
      <c r="F21" s="90" t="s">
        <v>271</v>
      </c>
      <c r="G21" s="89" t="s">
        <v>270</v>
      </c>
      <c r="H21" s="89" t="s">
        <v>230</v>
      </c>
      <c r="I21" s="89" t="s">
        <v>230</v>
      </c>
      <c r="J21" s="89" t="s">
        <v>270</v>
      </c>
      <c r="K21" s="90">
        <f>250464751+63250844</f>
        <v>313715595</v>
      </c>
      <c r="L21" s="88" t="s">
        <v>271</v>
      </c>
      <c r="M21" s="88" t="s">
        <v>271</v>
      </c>
      <c r="N21" s="88" t="s">
        <v>271</v>
      </c>
      <c r="O21" s="89" t="s">
        <v>230</v>
      </c>
      <c r="P21" s="88" t="s">
        <v>271</v>
      </c>
      <c r="Q21" s="88" t="s">
        <v>271</v>
      </c>
      <c r="R21" s="90">
        <f>446142962+203856602</f>
        <v>649999564</v>
      </c>
      <c r="S21" s="90" t="s">
        <v>73</v>
      </c>
      <c r="T21" s="89" t="s">
        <v>149</v>
      </c>
      <c r="U21" s="90" t="s">
        <v>73</v>
      </c>
      <c r="V21" s="89" t="s">
        <v>270</v>
      </c>
      <c r="W21" s="90" t="s">
        <v>73</v>
      </c>
      <c r="X21" s="89" t="s">
        <v>230</v>
      </c>
      <c r="Y21" s="90" t="s">
        <v>73</v>
      </c>
      <c r="Z21" s="89" t="s">
        <v>270</v>
      </c>
      <c r="AA21" s="90" t="s">
        <v>73</v>
      </c>
      <c r="AB21" s="91">
        <v>0</v>
      </c>
      <c r="AC21" s="89" t="s">
        <v>270</v>
      </c>
      <c r="AD21" s="89" t="s">
        <v>230</v>
      </c>
      <c r="AE21" s="89" t="s">
        <v>270</v>
      </c>
      <c r="AF21" s="90" t="s">
        <v>73</v>
      </c>
      <c r="AG21" s="90" t="s">
        <v>73</v>
      </c>
      <c r="AH21" s="90" t="s">
        <v>73</v>
      </c>
      <c r="AI21" s="90" t="s">
        <v>73</v>
      </c>
      <c r="AJ21" s="90" t="s">
        <v>73</v>
      </c>
      <c r="AK21" s="90" t="s">
        <v>73</v>
      </c>
      <c r="AL21" s="89" t="s">
        <v>270</v>
      </c>
      <c r="AM21" s="90" t="s">
        <v>73</v>
      </c>
      <c r="AN21" s="90">
        <f>39213+667174+7394</f>
        <v>713781</v>
      </c>
      <c r="AO21" s="90" t="s">
        <v>73</v>
      </c>
      <c r="AP21" s="89" t="s">
        <v>270</v>
      </c>
      <c r="AQ21" s="90" t="s">
        <v>73</v>
      </c>
      <c r="AR21" s="89" t="s">
        <v>270</v>
      </c>
      <c r="AS21" s="90" t="s">
        <v>73</v>
      </c>
      <c r="AT21" s="89" t="s">
        <v>270</v>
      </c>
      <c r="AU21" s="90" t="s">
        <v>73</v>
      </c>
      <c r="AV21" s="90" t="s">
        <v>73</v>
      </c>
      <c r="AW21" s="90" t="s">
        <v>73</v>
      </c>
      <c r="AX21" s="90" t="s">
        <v>73</v>
      </c>
      <c r="AY21" s="90" t="s">
        <v>73</v>
      </c>
      <c r="AZ21" s="89" t="s">
        <v>270</v>
      </c>
      <c r="BA21" s="90" t="s">
        <v>73</v>
      </c>
      <c r="BB21" s="90" t="s">
        <v>73</v>
      </c>
      <c r="BC21" s="90" t="s">
        <v>73</v>
      </c>
      <c r="BD21" s="90" t="s">
        <v>73</v>
      </c>
      <c r="BE21" s="90" t="s">
        <v>73</v>
      </c>
      <c r="BF21" s="90" t="s">
        <v>73</v>
      </c>
      <c r="BG21" s="90" t="s">
        <v>73</v>
      </c>
      <c r="BH21" s="90" t="s">
        <v>73</v>
      </c>
      <c r="BI21" s="90" t="s">
        <v>73</v>
      </c>
      <c r="BJ21" s="89" t="s">
        <v>149</v>
      </c>
      <c r="BK21" s="90" t="s">
        <v>73</v>
      </c>
      <c r="BL21" s="90" t="s">
        <v>73</v>
      </c>
      <c r="BM21" s="90" t="s">
        <v>73</v>
      </c>
      <c r="BN21" s="90" t="s">
        <v>73</v>
      </c>
      <c r="BO21" s="90" t="s">
        <v>73</v>
      </c>
      <c r="BP21" s="90" t="s">
        <v>73</v>
      </c>
      <c r="BQ21" s="90" t="s">
        <v>73</v>
      </c>
      <c r="BR21" s="89" t="s">
        <v>230</v>
      </c>
      <c r="BS21" s="90" t="s">
        <v>73</v>
      </c>
      <c r="BT21" s="90">
        <f>475456108+46895539+80714+7998</f>
        <v>522440359</v>
      </c>
      <c r="BU21" s="90" t="s">
        <v>73</v>
      </c>
      <c r="BV21" s="90" t="s">
        <v>73</v>
      </c>
      <c r="BW21" s="90">
        <f>91086208+4379930</f>
        <v>95466138</v>
      </c>
      <c r="BX21" s="89" t="s">
        <v>230</v>
      </c>
      <c r="BY21" s="90" t="s">
        <v>73</v>
      </c>
      <c r="BZ21" s="90" t="s">
        <v>73</v>
      </c>
      <c r="CA21" s="89" t="s">
        <v>149</v>
      </c>
      <c r="CB21" s="90" t="s">
        <v>73</v>
      </c>
      <c r="CC21" s="90" t="s">
        <v>73</v>
      </c>
      <c r="CD21" s="89" t="s">
        <v>149</v>
      </c>
      <c r="CE21" s="90" t="s">
        <v>73</v>
      </c>
      <c r="CF21" s="90" t="s">
        <v>73</v>
      </c>
      <c r="CG21" s="90" t="s">
        <v>73</v>
      </c>
      <c r="CH21" s="89" t="s">
        <v>149</v>
      </c>
      <c r="CI21" s="90" t="s">
        <v>73</v>
      </c>
      <c r="CJ21" s="90" t="s">
        <v>73</v>
      </c>
      <c r="CK21" s="90" t="s">
        <v>73</v>
      </c>
      <c r="CL21" s="90" t="s">
        <v>128</v>
      </c>
      <c r="CM21" s="90" t="s">
        <v>73</v>
      </c>
      <c r="CN21" s="90" t="s">
        <v>73</v>
      </c>
      <c r="CO21" s="90" t="s">
        <v>73</v>
      </c>
      <c r="CP21" s="90" t="s">
        <v>73</v>
      </c>
      <c r="CQ21" s="90" t="s">
        <v>73</v>
      </c>
      <c r="CR21" s="90" t="s">
        <v>73</v>
      </c>
      <c r="CS21" s="90" t="s">
        <v>73</v>
      </c>
      <c r="CT21" s="90" t="s">
        <v>73</v>
      </c>
      <c r="CU21" s="90" t="s">
        <v>128</v>
      </c>
      <c r="CV21" s="90" t="s">
        <v>73</v>
      </c>
      <c r="CW21" s="90" t="s">
        <v>73</v>
      </c>
      <c r="CX21" s="90" t="s">
        <v>230</v>
      </c>
      <c r="CY21" s="90" t="s">
        <v>73</v>
      </c>
      <c r="CZ21" s="90" t="s">
        <v>73</v>
      </c>
      <c r="DA21" s="90" t="s">
        <v>73</v>
      </c>
      <c r="DB21" s="90" t="s">
        <v>230</v>
      </c>
      <c r="DC21" s="90" t="s">
        <v>73</v>
      </c>
      <c r="DD21" s="90" t="s">
        <v>73</v>
      </c>
      <c r="DE21" s="90" t="s">
        <v>73</v>
      </c>
      <c r="DF21" s="90">
        <f>135037132+132667611</f>
        <v>267704743</v>
      </c>
      <c r="DG21" s="90" t="s">
        <v>73</v>
      </c>
      <c r="DH21" s="90" t="s">
        <v>73</v>
      </c>
      <c r="DI21" s="90" t="s">
        <v>230</v>
      </c>
      <c r="DJ21" s="90">
        <f>77292+10197930+3265598</f>
        <v>13540820</v>
      </c>
      <c r="DK21" s="90" t="s">
        <v>73</v>
      </c>
      <c r="DL21" s="90" t="s">
        <v>230</v>
      </c>
      <c r="DM21" s="90" t="s">
        <v>73</v>
      </c>
      <c r="DN21" s="90" t="s">
        <v>73</v>
      </c>
      <c r="DO21" s="90" t="s">
        <v>73</v>
      </c>
      <c r="DP21" s="90" t="s">
        <v>73</v>
      </c>
      <c r="DQ21" s="90">
        <f>1084173+378063</f>
        <v>1462236</v>
      </c>
      <c r="DR21" s="90" t="s">
        <v>73</v>
      </c>
      <c r="DS21" s="90" t="s">
        <v>73</v>
      </c>
      <c r="DT21" s="90" t="s">
        <v>73</v>
      </c>
      <c r="DU21" s="90">
        <f>4903067+4876189+51586893</f>
        <v>61366149</v>
      </c>
      <c r="DV21" s="90" t="s">
        <v>73</v>
      </c>
      <c r="DW21" s="90" t="s">
        <v>73</v>
      </c>
      <c r="DX21" s="90" t="s">
        <v>73</v>
      </c>
      <c r="DY21" s="90" t="s">
        <v>73</v>
      </c>
      <c r="DZ21" s="90" t="s">
        <v>73</v>
      </c>
      <c r="EA21" s="90" t="s">
        <v>73</v>
      </c>
      <c r="EB21" s="90" t="s">
        <v>73</v>
      </c>
      <c r="EC21" s="90" t="s">
        <v>73</v>
      </c>
      <c r="ED21" s="90" t="s">
        <v>73</v>
      </c>
      <c r="EE21" s="90" t="s">
        <v>73</v>
      </c>
      <c r="EF21" s="90" t="s">
        <v>73</v>
      </c>
      <c r="EG21" s="90" t="s">
        <v>73</v>
      </c>
    </row>
    <row r="22" spans="1:137">
      <c r="A22" s="103"/>
      <c r="B22" s="24" t="s">
        <v>89</v>
      </c>
      <c r="C22" s="81" t="s">
        <v>90</v>
      </c>
      <c r="D22" s="90" t="s">
        <v>271</v>
      </c>
      <c r="E22" s="89" t="s">
        <v>270</v>
      </c>
      <c r="F22" s="90">
        <f>219388749+405111</f>
        <v>219793860</v>
      </c>
      <c r="G22" s="89" t="s">
        <v>270</v>
      </c>
      <c r="H22" s="89" t="s">
        <v>230</v>
      </c>
      <c r="I22" s="89" t="s">
        <v>230</v>
      </c>
      <c r="J22" s="89" t="s">
        <v>270</v>
      </c>
      <c r="K22" s="90" t="s">
        <v>271</v>
      </c>
      <c r="L22" s="88" t="s">
        <v>271</v>
      </c>
      <c r="M22" s="88" t="s">
        <v>271</v>
      </c>
      <c r="N22" s="88" t="s">
        <v>271</v>
      </c>
      <c r="O22" s="89" t="s">
        <v>230</v>
      </c>
      <c r="P22" s="88" t="s">
        <v>271</v>
      </c>
      <c r="Q22" s="88" t="s">
        <v>271</v>
      </c>
      <c r="R22" s="90" t="s">
        <v>271</v>
      </c>
      <c r="S22" s="90" t="s">
        <v>73</v>
      </c>
      <c r="T22" s="89" t="s">
        <v>149</v>
      </c>
      <c r="U22" s="90" t="s">
        <v>73</v>
      </c>
      <c r="V22" s="89" t="s">
        <v>270</v>
      </c>
      <c r="W22" s="90" t="s">
        <v>73</v>
      </c>
      <c r="X22" s="89" t="s">
        <v>230</v>
      </c>
      <c r="Y22" s="90" t="s">
        <v>73</v>
      </c>
      <c r="Z22" s="89" t="s">
        <v>270</v>
      </c>
      <c r="AA22" s="90" t="s">
        <v>73</v>
      </c>
      <c r="AB22" s="91" t="s">
        <v>73</v>
      </c>
      <c r="AC22" s="89" t="s">
        <v>270</v>
      </c>
      <c r="AD22" s="89" t="s">
        <v>230</v>
      </c>
      <c r="AE22" s="89" t="s">
        <v>270</v>
      </c>
      <c r="AF22" s="90" t="s">
        <v>73</v>
      </c>
      <c r="AG22" s="90" t="s">
        <v>73</v>
      </c>
      <c r="AH22" s="90" t="s">
        <v>73</v>
      </c>
      <c r="AI22" s="90" t="s">
        <v>73</v>
      </c>
      <c r="AJ22" s="90" t="s">
        <v>73</v>
      </c>
      <c r="AK22" s="90" t="s">
        <v>73</v>
      </c>
      <c r="AL22" s="89" t="s">
        <v>270</v>
      </c>
      <c r="AM22" s="90" t="s">
        <v>73</v>
      </c>
      <c r="AN22" s="90">
        <f>6198+929</f>
        <v>7127</v>
      </c>
      <c r="AO22" s="90" t="s">
        <v>73</v>
      </c>
      <c r="AP22" s="89" t="s">
        <v>270</v>
      </c>
      <c r="AQ22" s="90" t="s">
        <v>73</v>
      </c>
      <c r="AR22" s="89" t="s">
        <v>270</v>
      </c>
      <c r="AS22" s="90" t="s">
        <v>73</v>
      </c>
      <c r="AT22" s="89" t="s">
        <v>270</v>
      </c>
      <c r="AU22" s="90">
        <f>73032220+364051295</f>
        <v>437083515</v>
      </c>
      <c r="AV22" s="90" t="s">
        <v>73</v>
      </c>
      <c r="AW22" s="90" t="s">
        <v>73</v>
      </c>
      <c r="AX22" s="90" t="s">
        <v>73</v>
      </c>
      <c r="AY22" s="90" t="s">
        <v>73</v>
      </c>
      <c r="AZ22" s="89" t="s">
        <v>270</v>
      </c>
      <c r="BA22" s="90" t="s">
        <v>73</v>
      </c>
      <c r="BB22" s="90" t="s">
        <v>73</v>
      </c>
      <c r="BC22" s="90" t="s">
        <v>73</v>
      </c>
      <c r="BD22" s="90" t="s">
        <v>73</v>
      </c>
      <c r="BE22" s="90" t="s">
        <v>73</v>
      </c>
      <c r="BF22" s="90" t="s">
        <v>73</v>
      </c>
      <c r="BG22" s="90" t="s">
        <v>73</v>
      </c>
      <c r="BH22" s="90" t="s">
        <v>73</v>
      </c>
      <c r="BI22" s="90">
        <f>261296342+570961585</f>
        <v>832257927</v>
      </c>
      <c r="BJ22" s="89" t="s">
        <v>149</v>
      </c>
      <c r="BK22" s="90" t="s">
        <v>73</v>
      </c>
      <c r="BL22" s="90" t="s">
        <v>73</v>
      </c>
      <c r="BM22" s="90" t="s">
        <v>73</v>
      </c>
      <c r="BN22" s="90">
        <f>274571+10722524+844662618</f>
        <v>855659713</v>
      </c>
      <c r="BO22" s="90" t="s">
        <v>73</v>
      </c>
      <c r="BP22" s="90" t="s">
        <v>73</v>
      </c>
      <c r="BQ22" s="90" t="s">
        <v>73</v>
      </c>
      <c r="BR22" s="89" t="s">
        <v>230</v>
      </c>
      <c r="BS22" s="90" t="s">
        <v>73</v>
      </c>
      <c r="BT22" s="90" t="s">
        <v>73</v>
      </c>
      <c r="BU22" s="90" t="s">
        <v>73</v>
      </c>
      <c r="BV22" s="90">
        <f>757547416+556210495</f>
        <v>1313757911</v>
      </c>
      <c r="BW22" s="90" t="s">
        <v>73</v>
      </c>
      <c r="BX22" s="89" t="s">
        <v>230</v>
      </c>
      <c r="BY22" s="90">
        <v>1800025</v>
      </c>
      <c r="BZ22" s="90" t="s">
        <v>73</v>
      </c>
      <c r="CA22" s="89" t="s">
        <v>149</v>
      </c>
      <c r="CB22" s="90" t="s">
        <v>73</v>
      </c>
      <c r="CC22" s="90" t="s">
        <v>73</v>
      </c>
      <c r="CD22" s="89" t="s">
        <v>149</v>
      </c>
      <c r="CE22" s="90" t="s">
        <v>73</v>
      </c>
      <c r="CF22" s="90" t="s">
        <v>73</v>
      </c>
      <c r="CG22" s="90" t="s">
        <v>73</v>
      </c>
      <c r="CH22" s="89" t="s">
        <v>149</v>
      </c>
      <c r="CI22" s="90" t="s">
        <v>73</v>
      </c>
      <c r="CJ22" s="90" t="s">
        <v>73</v>
      </c>
      <c r="CK22" s="90" t="s">
        <v>73</v>
      </c>
      <c r="CL22" s="90" t="s">
        <v>128</v>
      </c>
      <c r="CM22" s="91">
        <v>0</v>
      </c>
      <c r="CN22" s="90" t="s">
        <v>73</v>
      </c>
      <c r="CO22" s="90" t="s">
        <v>73</v>
      </c>
      <c r="CP22" s="90" t="s">
        <v>73</v>
      </c>
      <c r="CQ22" s="90" t="s">
        <v>73</v>
      </c>
      <c r="CR22" s="90" t="s">
        <v>73</v>
      </c>
      <c r="CS22" s="90" t="s">
        <v>73</v>
      </c>
      <c r="CT22" s="90" t="s">
        <v>73</v>
      </c>
      <c r="CU22" s="90" t="s">
        <v>128</v>
      </c>
      <c r="CV22" s="90" t="s">
        <v>73</v>
      </c>
      <c r="CW22" s="90" t="s">
        <v>73</v>
      </c>
      <c r="CX22" s="90" t="s">
        <v>230</v>
      </c>
      <c r="CY22" s="90" t="s">
        <v>73</v>
      </c>
      <c r="CZ22" s="90" t="s">
        <v>73</v>
      </c>
      <c r="DA22" s="90" t="s">
        <v>73</v>
      </c>
      <c r="DB22" s="90" t="s">
        <v>230</v>
      </c>
      <c r="DC22" s="90" t="s">
        <v>73</v>
      </c>
      <c r="DD22" s="90" t="s">
        <v>73</v>
      </c>
      <c r="DE22" s="90" t="s">
        <v>73</v>
      </c>
      <c r="DF22" s="90" t="s">
        <v>73</v>
      </c>
      <c r="DG22" s="90">
        <f>336+1225046</f>
        <v>1225382</v>
      </c>
      <c r="DH22" s="90" t="s">
        <v>73</v>
      </c>
      <c r="DI22" s="90" t="s">
        <v>230</v>
      </c>
      <c r="DJ22" s="90" t="s">
        <v>73</v>
      </c>
      <c r="DK22" s="90" t="s">
        <v>73</v>
      </c>
      <c r="DL22" s="90" t="s">
        <v>230</v>
      </c>
      <c r="DM22" s="90">
        <f>69546263+155067922</f>
        <v>224614185</v>
      </c>
      <c r="DN22" s="90" t="s">
        <v>73</v>
      </c>
      <c r="DO22" s="90" t="s">
        <v>73</v>
      </c>
      <c r="DP22" s="90">
        <f>95632620+49369714</f>
        <v>145002334</v>
      </c>
      <c r="DQ22" s="90" t="s">
        <v>73</v>
      </c>
      <c r="DR22" s="90" t="s">
        <v>73</v>
      </c>
      <c r="DS22" s="90">
        <f>77882+383440</f>
        <v>461322</v>
      </c>
      <c r="DT22" s="90" t="s">
        <v>73</v>
      </c>
      <c r="DU22" s="90">
        <f>2947446+9879099</f>
        <v>12826545</v>
      </c>
      <c r="DV22" s="90" t="s">
        <v>73</v>
      </c>
      <c r="DW22" s="90" t="s">
        <v>73</v>
      </c>
      <c r="DX22" s="90" t="s">
        <v>73</v>
      </c>
      <c r="DY22" s="90" t="s">
        <v>73</v>
      </c>
      <c r="DZ22" s="90" t="s">
        <v>73</v>
      </c>
      <c r="EA22" s="90" t="s">
        <v>73</v>
      </c>
      <c r="EB22" s="90">
        <f>1577018+3633297</f>
        <v>5210315</v>
      </c>
      <c r="EC22" s="90">
        <f>35839378+34579568</f>
        <v>70418946</v>
      </c>
      <c r="ED22" s="90" t="s">
        <v>73</v>
      </c>
      <c r="EE22" s="90" t="s">
        <v>73</v>
      </c>
      <c r="EF22" s="90" t="s">
        <v>73</v>
      </c>
      <c r="EG22" s="90" t="s">
        <v>73</v>
      </c>
    </row>
    <row r="23" spans="1:137">
      <c r="A23" s="103"/>
      <c r="B23" s="24" t="s">
        <v>91</v>
      </c>
      <c r="C23" s="82" t="s">
        <v>204</v>
      </c>
      <c r="D23" s="90" t="s">
        <v>271</v>
      </c>
      <c r="E23" s="89" t="s">
        <v>270</v>
      </c>
      <c r="F23" s="90" t="s">
        <v>271</v>
      </c>
      <c r="G23" s="89" t="s">
        <v>270</v>
      </c>
      <c r="H23" s="89" t="s">
        <v>230</v>
      </c>
      <c r="I23" s="89" t="s">
        <v>230</v>
      </c>
      <c r="J23" s="89" t="s">
        <v>270</v>
      </c>
      <c r="K23" s="90" t="s">
        <v>271</v>
      </c>
      <c r="L23" s="88" t="s">
        <v>271</v>
      </c>
      <c r="M23" s="88" t="s">
        <v>271</v>
      </c>
      <c r="N23" s="88" t="s">
        <v>271</v>
      </c>
      <c r="O23" s="89" t="s">
        <v>230</v>
      </c>
      <c r="P23" s="88" t="s">
        <v>271</v>
      </c>
      <c r="Q23" s="88" t="s">
        <v>271</v>
      </c>
      <c r="R23" s="90" t="s">
        <v>271</v>
      </c>
      <c r="S23" s="90" t="s">
        <v>73</v>
      </c>
      <c r="T23" s="89" t="s">
        <v>149</v>
      </c>
      <c r="U23" s="90" t="s">
        <v>73</v>
      </c>
      <c r="V23" s="89" t="s">
        <v>270</v>
      </c>
      <c r="W23" s="90" t="s">
        <v>73</v>
      </c>
      <c r="X23" s="89" t="s">
        <v>230</v>
      </c>
      <c r="Y23" s="90" t="s">
        <v>73</v>
      </c>
      <c r="Z23" s="89" t="s">
        <v>270</v>
      </c>
      <c r="AA23" s="90" t="s">
        <v>73</v>
      </c>
      <c r="AB23" s="91" t="s">
        <v>73</v>
      </c>
      <c r="AC23" s="89" t="s">
        <v>270</v>
      </c>
      <c r="AD23" s="89" t="s">
        <v>230</v>
      </c>
      <c r="AE23" s="89" t="s">
        <v>270</v>
      </c>
      <c r="AF23" s="90" t="s">
        <v>73</v>
      </c>
      <c r="AG23" s="90" t="s">
        <v>73</v>
      </c>
      <c r="AH23" s="90" t="s">
        <v>73</v>
      </c>
      <c r="AI23" s="90" t="s">
        <v>73</v>
      </c>
      <c r="AJ23" s="90" t="s">
        <v>73</v>
      </c>
      <c r="AK23" s="90" t="s">
        <v>73</v>
      </c>
      <c r="AL23" s="89" t="s">
        <v>270</v>
      </c>
      <c r="AM23" s="90" t="s">
        <v>73</v>
      </c>
      <c r="AN23" s="90" t="s">
        <v>73</v>
      </c>
      <c r="AO23" s="90" t="s">
        <v>73</v>
      </c>
      <c r="AP23" s="89" t="s">
        <v>270</v>
      </c>
      <c r="AQ23" s="90" t="s">
        <v>73</v>
      </c>
      <c r="AR23" s="89" t="s">
        <v>270</v>
      </c>
      <c r="AS23" s="90" t="s">
        <v>73</v>
      </c>
      <c r="AT23" s="89" t="s">
        <v>270</v>
      </c>
      <c r="AU23" s="90" t="s">
        <v>73</v>
      </c>
      <c r="AV23" s="90" t="s">
        <v>73</v>
      </c>
      <c r="AW23" s="90" t="s">
        <v>73</v>
      </c>
      <c r="AX23" s="90" t="s">
        <v>73</v>
      </c>
      <c r="AY23" s="90" t="s">
        <v>73</v>
      </c>
      <c r="AZ23" s="89" t="s">
        <v>270</v>
      </c>
      <c r="BA23" s="90" t="s">
        <v>73</v>
      </c>
      <c r="BB23" s="90" t="s">
        <v>73</v>
      </c>
      <c r="BC23" s="90" t="s">
        <v>73</v>
      </c>
      <c r="BD23" s="90" t="s">
        <v>73</v>
      </c>
      <c r="BE23" s="90" t="s">
        <v>73</v>
      </c>
      <c r="BF23" s="90" t="s">
        <v>73</v>
      </c>
      <c r="BG23" s="90" t="s">
        <v>73</v>
      </c>
      <c r="BH23" s="90" t="s">
        <v>73</v>
      </c>
      <c r="BI23" s="90" t="s">
        <v>73</v>
      </c>
      <c r="BJ23" s="89" t="s">
        <v>149</v>
      </c>
      <c r="BK23" s="90" t="s">
        <v>73</v>
      </c>
      <c r="BL23" s="90" t="s">
        <v>73</v>
      </c>
      <c r="BM23" s="90" t="s">
        <v>73</v>
      </c>
      <c r="BN23" s="90" t="s">
        <v>73</v>
      </c>
      <c r="BO23" s="90" t="s">
        <v>73</v>
      </c>
      <c r="BP23" s="90" t="s">
        <v>73</v>
      </c>
      <c r="BQ23" s="90" t="s">
        <v>73</v>
      </c>
      <c r="BR23" s="89" t="s">
        <v>230</v>
      </c>
      <c r="BS23" s="90" t="s">
        <v>73</v>
      </c>
      <c r="BT23" s="90" t="s">
        <v>73</v>
      </c>
      <c r="BU23" s="90" t="s">
        <v>73</v>
      </c>
      <c r="BV23" s="90" t="s">
        <v>73</v>
      </c>
      <c r="BW23" s="90" t="s">
        <v>73</v>
      </c>
      <c r="BX23" s="89" t="s">
        <v>230</v>
      </c>
      <c r="BY23" s="90" t="s">
        <v>73</v>
      </c>
      <c r="BZ23" s="90" t="s">
        <v>73</v>
      </c>
      <c r="CA23" s="89" t="s">
        <v>149</v>
      </c>
      <c r="CB23" s="90" t="s">
        <v>73</v>
      </c>
      <c r="CC23" s="90" t="s">
        <v>73</v>
      </c>
      <c r="CD23" s="89" t="s">
        <v>149</v>
      </c>
      <c r="CE23" s="90" t="s">
        <v>73</v>
      </c>
      <c r="CF23" s="90" t="s">
        <v>73</v>
      </c>
      <c r="CG23" s="90" t="s">
        <v>73</v>
      </c>
      <c r="CH23" s="89" t="s">
        <v>149</v>
      </c>
      <c r="CI23" s="90" t="s">
        <v>73</v>
      </c>
      <c r="CJ23" s="90" t="s">
        <v>73</v>
      </c>
      <c r="CK23" s="90" t="s">
        <v>73</v>
      </c>
      <c r="CL23" s="90" t="s">
        <v>128</v>
      </c>
      <c r="CM23" s="90" t="s">
        <v>73</v>
      </c>
      <c r="CN23" s="90" t="s">
        <v>73</v>
      </c>
      <c r="CO23" s="90" t="s">
        <v>73</v>
      </c>
      <c r="CP23" s="90" t="s">
        <v>73</v>
      </c>
      <c r="CQ23" s="90" t="s">
        <v>73</v>
      </c>
      <c r="CR23" s="90" t="s">
        <v>73</v>
      </c>
      <c r="CS23" s="90" t="s">
        <v>73</v>
      </c>
      <c r="CT23" s="90" t="s">
        <v>73</v>
      </c>
      <c r="CU23" s="90" t="s">
        <v>128</v>
      </c>
      <c r="CV23" s="90" t="s">
        <v>73</v>
      </c>
      <c r="CW23" s="90" t="s">
        <v>73</v>
      </c>
      <c r="CX23" s="90" t="s">
        <v>230</v>
      </c>
      <c r="CY23" s="90" t="s">
        <v>73</v>
      </c>
      <c r="CZ23" s="90" t="s">
        <v>73</v>
      </c>
      <c r="DA23" s="90" t="s">
        <v>73</v>
      </c>
      <c r="DB23" s="90" t="s">
        <v>230</v>
      </c>
      <c r="DC23" s="90" t="s">
        <v>73</v>
      </c>
      <c r="DD23" s="90" t="s">
        <v>73</v>
      </c>
      <c r="DE23" s="90" t="s">
        <v>73</v>
      </c>
      <c r="DF23" s="90" t="s">
        <v>73</v>
      </c>
      <c r="DG23" s="90" t="s">
        <v>73</v>
      </c>
      <c r="DH23" s="90" t="s">
        <v>73</v>
      </c>
      <c r="DI23" s="90" t="s">
        <v>230</v>
      </c>
      <c r="DJ23" s="90" t="s">
        <v>73</v>
      </c>
      <c r="DK23" s="90" t="s">
        <v>73</v>
      </c>
      <c r="DL23" s="90" t="s">
        <v>230</v>
      </c>
      <c r="DM23" s="90" t="s">
        <v>73</v>
      </c>
      <c r="DN23" s="90" t="s">
        <v>73</v>
      </c>
      <c r="DO23" s="90" t="s">
        <v>73</v>
      </c>
      <c r="DP23" s="90" t="s">
        <v>73</v>
      </c>
      <c r="DQ23" s="90" t="s">
        <v>73</v>
      </c>
      <c r="DR23" s="90" t="s">
        <v>73</v>
      </c>
      <c r="DS23" s="90" t="s">
        <v>73</v>
      </c>
      <c r="DT23" s="90" t="s">
        <v>73</v>
      </c>
      <c r="DU23" s="90" t="s">
        <v>73</v>
      </c>
      <c r="DV23" s="90" t="s">
        <v>73</v>
      </c>
      <c r="DW23" s="90" t="s">
        <v>73</v>
      </c>
      <c r="DX23" s="90" t="s">
        <v>73</v>
      </c>
      <c r="DY23" s="90" t="s">
        <v>73</v>
      </c>
      <c r="DZ23" s="90" t="s">
        <v>73</v>
      </c>
      <c r="EA23" s="90" t="s">
        <v>73</v>
      </c>
      <c r="EB23" s="90" t="s">
        <v>73</v>
      </c>
      <c r="EC23" s="90" t="s">
        <v>73</v>
      </c>
      <c r="ED23" s="90" t="s">
        <v>73</v>
      </c>
      <c r="EE23" s="90" t="s">
        <v>73</v>
      </c>
      <c r="EF23" s="90" t="s">
        <v>73</v>
      </c>
      <c r="EG23" s="90" t="s">
        <v>73</v>
      </c>
    </row>
    <row r="24" spans="1:137">
      <c r="A24" s="103"/>
      <c r="B24" s="24" t="s">
        <v>93</v>
      </c>
      <c r="C24" s="81" t="s">
        <v>48</v>
      </c>
      <c r="D24" s="90" t="s">
        <v>271</v>
      </c>
      <c r="E24" s="89" t="s">
        <v>270</v>
      </c>
      <c r="F24" s="91">
        <v>0</v>
      </c>
      <c r="G24" s="89" t="s">
        <v>270</v>
      </c>
      <c r="H24" s="89" t="s">
        <v>230</v>
      </c>
      <c r="I24" s="89" t="s">
        <v>230</v>
      </c>
      <c r="J24" s="89" t="s">
        <v>270</v>
      </c>
      <c r="K24" s="90">
        <v>279432338</v>
      </c>
      <c r="L24" s="88" t="s">
        <v>271</v>
      </c>
      <c r="M24" s="88" t="s">
        <v>271</v>
      </c>
      <c r="N24" s="88" t="s">
        <v>271</v>
      </c>
      <c r="O24" s="89" t="s">
        <v>230</v>
      </c>
      <c r="P24" s="88" t="s">
        <v>271</v>
      </c>
      <c r="Q24" s="88" t="s">
        <v>271</v>
      </c>
      <c r="R24" s="90">
        <v>42480</v>
      </c>
      <c r="S24" s="90" t="s">
        <v>73</v>
      </c>
      <c r="T24" s="89" t="s">
        <v>149</v>
      </c>
      <c r="U24" s="90" t="s">
        <v>73</v>
      </c>
      <c r="V24" s="89" t="s">
        <v>270</v>
      </c>
      <c r="W24" s="90" t="s">
        <v>73</v>
      </c>
      <c r="X24" s="89" t="s">
        <v>230</v>
      </c>
      <c r="Y24" s="90" t="s">
        <v>73</v>
      </c>
      <c r="Z24" s="89" t="s">
        <v>270</v>
      </c>
      <c r="AA24" s="90" t="s">
        <v>73</v>
      </c>
      <c r="AB24" s="91">
        <v>0</v>
      </c>
      <c r="AC24" s="89" t="s">
        <v>270</v>
      </c>
      <c r="AD24" s="89" t="s">
        <v>230</v>
      </c>
      <c r="AE24" s="89" t="s">
        <v>270</v>
      </c>
      <c r="AF24" s="91">
        <v>0</v>
      </c>
      <c r="AG24" s="90" t="s">
        <v>73</v>
      </c>
      <c r="AH24" s="90" t="s">
        <v>73</v>
      </c>
      <c r="AI24" s="90" t="s">
        <v>73</v>
      </c>
      <c r="AJ24" s="90" t="s">
        <v>73</v>
      </c>
      <c r="AK24" s="91">
        <v>0</v>
      </c>
      <c r="AL24" s="89" t="s">
        <v>270</v>
      </c>
      <c r="AM24" s="90" t="s">
        <v>73</v>
      </c>
      <c r="AN24" s="91">
        <v>0</v>
      </c>
      <c r="AO24" s="90" t="s">
        <v>73</v>
      </c>
      <c r="AP24" s="89" t="s">
        <v>270</v>
      </c>
      <c r="AQ24" s="90" t="s">
        <v>73</v>
      </c>
      <c r="AR24" s="89" t="s">
        <v>270</v>
      </c>
      <c r="AS24" s="90" t="s">
        <v>73</v>
      </c>
      <c r="AT24" s="89" t="s">
        <v>270</v>
      </c>
      <c r="AU24" s="90">
        <v>361235036</v>
      </c>
      <c r="AV24" s="90" t="s">
        <v>73</v>
      </c>
      <c r="AW24" s="90" t="s">
        <v>73</v>
      </c>
      <c r="AX24" s="90" t="s">
        <v>73</v>
      </c>
      <c r="AY24" s="90" t="s">
        <v>73</v>
      </c>
      <c r="AZ24" s="89" t="s">
        <v>270</v>
      </c>
      <c r="BA24" s="90" t="s">
        <v>73</v>
      </c>
      <c r="BB24" s="90" t="s">
        <v>73</v>
      </c>
      <c r="BC24" s="91">
        <v>0</v>
      </c>
      <c r="BD24" s="90" t="s">
        <v>73</v>
      </c>
      <c r="BE24" s="90" t="s">
        <v>73</v>
      </c>
      <c r="BF24" s="90" t="s">
        <v>73</v>
      </c>
      <c r="BG24" s="90" t="s">
        <v>73</v>
      </c>
      <c r="BH24" s="90" t="s">
        <v>73</v>
      </c>
      <c r="BI24" s="90">
        <v>28746833</v>
      </c>
      <c r="BJ24" s="89" t="s">
        <v>149</v>
      </c>
      <c r="BK24" s="90" t="s">
        <v>73</v>
      </c>
      <c r="BL24" s="90" t="s">
        <v>73</v>
      </c>
      <c r="BM24" s="90" t="s">
        <v>73</v>
      </c>
      <c r="BN24" s="90">
        <v>260634170</v>
      </c>
      <c r="BO24" s="90" t="s">
        <v>73</v>
      </c>
      <c r="BP24" s="90" t="s">
        <v>73</v>
      </c>
      <c r="BQ24" s="90" t="s">
        <v>73</v>
      </c>
      <c r="BR24" s="89" t="s">
        <v>230</v>
      </c>
      <c r="BS24" s="90" t="s">
        <v>73</v>
      </c>
      <c r="BT24" s="91">
        <v>0</v>
      </c>
      <c r="BU24" s="90" t="s">
        <v>73</v>
      </c>
      <c r="BV24" s="91">
        <v>0</v>
      </c>
      <c r="BW24" s="91">
        <v>0</v>
      </c>
      <c r="BX24" s="89" t="s">
        <v>230</v>
      </c>
      <c r="BY24" s="91">
        <v>0</v>
      </c>
      <c r="BZ24" s="90" t="s">
        <v>73</v>
      </c>
      <c r="CA24" s="89" t="s">
        <v>149</v>
      </c>
      <c r="CB24" s="90" t="s">
        <v>73</v>
      </c>
      <c r="CC24" s="90" t="s">
        <v>73</v>
      </c>
      <c r="CD24" s="89" t="s">
        <v>149</v>
      </c>
      <c r="CE24" s="90" t="s">
        <v>73</v>
      </c>
      <c r="CF24" s="90" t="s">
        <v>73</v>
      </c>
      <c r="CG24" s="90" t="s">
        <v>73</v>
      </c>
      <c r="CH24" s="89" t="s">
        <v>149</v>
      </c>
      <c r="CI24" s="90" t="s">
        <v>73</v>
      </c>
      <c r="CJ24" s="90" t="s">
        <v>73</v>
      </c>
      <c r="CK24" s="90" t="s">
        <v>73</v>
      </c>
      <c r="CL24" s="90" t="s">
        <v>128</v>
      </c>
      <c r="CM24" s="91">
        <v>0</v>
      </c>
      <c r="CN24" s="90" t="s">
        <v>73</v>
      </c>
      <c r="CO24" s="90" t="s">
        <v>73</v>
      </c>
      <c r="CP24" s="90" t="s">
        <v>73</v>
      </c>
      <c r="CQ24" s="90" t="s">
        <v>73</v>
      </c>
      <c r="CR24" s="90" t="s">
        <v>73</v>
      </c>
      <c r="CS24" s="90" t="s">
        <v>73</v>
      </c>
      <c r="CT24" s="90" t="s">
        <v>73</v>
      </c>
      <c r="CU24" s="90" t="s">
        <v>128</v>
      </c>
      <c r="CV24" s="90" t="s">
        <v>73</v>
      </c>
      <c r="CW24" s="90" t="s">
        <v>73</v>
      </c>
      <c r="CX24" s="90" t="s">
        <v>230</v>
      </c>
      <c r="CY24" s="90" t="s">
        <v>73</v>
      </c>
      <c r="CZ24" s="90" t="s">
        <v>73</v>
      </c>
      <c r="DA24" s="90" t="s">
        <v>73</v>
      </c>
      <c r="DB24" s="90" t="s">
        <v>230</v>
      </c>
      <c r="DC24" s="90" t="s">
        <v>73</v>
      </c>
      <c r="DD24" s="90" t="s">
        <v>73</v>
      </c>
      <c r="DE24" s="90" t="s">
        <v>73</v>
      </c>
      <c r="DF24" s="90">
        <v>103972546</v>
      </c>
      <c r="DG24" s="90" t="s">
        <v>73</v>
      </c>
      <c r="DH24" s="90" t="s">
        <v>73</v>
      </c>
      <c r="DI24" s="90" t="s">
        <v>230</v>
      </c>
      <c r="DJ24" s="90" t="s">
        <v>73</v>
      </c>
      <c r="DK24" s="90" t="s">
        <v>73</v>
      </c>
      <c r="DL24" s="90" t="s">
        <v>230</v>
      </c>
      <c r="DM24" s="90" t="s">
        <v>73</v>
      </c>
      <c r="DN24" s="90" t="s">
        <v>73</v>
      </c>
      <c r="DO24" s="90" t="s">
        <v>73</v>
      </c>
      <c r="DP24" s="90">
        <v>23300000</v>
      </c>
      <c r="DQ24" s="90" t="s">
        <v>73</v>
      </c>
      <c r="DR24" s="90" t="s">
        <v>73</v>
      </c>
      <c r="DS24" s="90" t="s">
        <v>73</v>
      </c>
      <c r="DT24" s="90" t="s">
        <v>73</v>
      </c>
      <c r="DU24" s="90">
        <v>18619117</v>
      </c>
      <c r="DV24" s="90" t="s">
        <v>73</v>
      </c>
      <c r="DW24" s="90" t="s">
        <v>73</v>
      </c>
      <c r="DX24" s="90" t="s">
        <v>73</v>
      </c>
      <c r="DY24" s="90" t="s">
        <v>73</v>
      </c>
      <c r="DZ24" s="90" t="s">
        <v>73</v>
      </c>
      <c r="EA24" s="90" t="s">
        <v>73</v>
      </c>
      <c r="EB24" s="90" t="s">
        <v>73</v>
      </c>
      <c r="EC24" s="90" t="s">
        <v>73</v>
      </c>
      <c r="ED24" s="90" t="s">
        <v>73</v>
      </c>
      <c r="EE24" s="90" t="s">
        <v>73</v>
      </c>
      <c r="EF24" s="90" t="s">
        <v>73</v>
      </c>
      <c r="EG24" s="90" t="s">
        <v>73</v>
      </c>
    </row>
    <row r="25" spans="1:137">
      <c r="A25" s="103"/>
      <c r="B25" s="24" t="s">
        <v>94</v>
      </c>
      <c r="C25" s="78" t="s">
        <v>49</v>
      </c>
      <c r="D25" s="90">
        <v>6697281</v>
      </c>
      <c r="E25" s="89" t="s">
        <v>270</v>
      </c>
      <c r="F25" s="97">
        <v>1507385</v>
      </c>
      <c r="G25" s="89" t="s">
        <v>270</v>
      </c>
      <c r="H25" s="89" t="s">
        <v>230</v>
      </c>
      <c r="I25" s="89" t="s">
        <v>230</v>
      </c>
      <c r="J25" s="89" t="s">
        <v>270</v>
      </c>
      <c r="K25" s="90" t="s">
        <v>271</v>
      </c>
      <c r="L25" s="88" t="s">
        <v>271</v>
      </c>
      <c r="M25" s="88" t="s">
        <v>271</v>
      </c>
      <c r="N25" s="88" t="s">
        <v>271</v>
      </c>
      <c r="O25" s="89" t="s">
        <v>230</v>
      </c>
      <c r="P25" s="88" t="s">
        <v>271</v>
      </c>
      <c r="Q25" s="90">
        <v>4972834</v>
      </c>
      <c r="R25" s="90">
        <v>1298630128</v>
      </c>
      <c r="S25" s="90" t="s">
        <v>73</v>
      </c>
      <c r="T25" s="89" t="s">
        <v>149</v>
      </c>
      <c r="U25" s="90">
        <v>42690229</v>
      </c>
      <c r="V25" s="89" t="s">
        <v>270</v>
      </c>
      <c r="W25" s="90" t="s">
        <v>73</v>
      </c>
      <c r="X25" s="89" t="s">
        <v>230</v>
      </c>
      <c r="Y25" s="90">
        <v>45973000</v>
      </c>
      <c r="Z25" s="89" t="s">
        <v>270</v>
      </c>
      <c r="AA25" s="90" t="s">
        <v>73</v>
      </c>
      <c r="AB25" s="91" t="s">
        <v>73</v>
      </c>
      <c r="AC25" s="89" t="s">
        <v>270</v>
      </c>
      <c r="AD25" s="89" t="s">
        <v>230</v>
      </c>
      <c r="AE25" s="89" t="s">
        <v>270</v>
      </c>
      <c r="AF25" s="90" t="s">
        <v>73</v>
      </c>
      <c r="AG25" s="90" t="s">
        <v>73</v>
      </c>
      <c r="AH25" s="90" t="s">
        <v>73</v>
      </c>
      <c r="AI25" s="90" t="s">
        <v>73</v>
      </c>
      <c r="AJ25" s="90" t="s">
        <v>73</v>
      </c>
      <c r="AK25" s="90" t="s">
        <v>73</v>
      </c>
      <c r="AL25" s="89" t="s">
        <v>270</v>
      </c>
      <c r="AM25" s="90" t="s">
        <v>73</v>
      </c>
      <c r="AN25" s="90">
        <v>55338982</v>
      </c>
      <c r="AO25" s="90" t="s">
        <v>73</v>
      </c>
      <c r="AP25" s="89" t="s">
        <v>270</v>
      </c>
      <c r="AQ25" s="90" t="s">
        <v>73</v>
      </c>
      <c r="AR25" s="89" t="s">
        <v>270</v>
      </c>
      <c r="AS25" s="90">
        <v>20746373</v>
      </c>
      <c r="AT25" s="89" t="s">
        <v>270</v>
      </c>
      <c r="AU25" s="90">
        <v>5000000</v>
      </c>
      <c r="AV25" s="90">
        <v>5291463</v>
      </c>
      <c r="AW25" s="90" t="s">
        <v>73</v>
      </c>
      <c r="AX25" s="91">
        <v>0</v>
      </c>
      <c r="AY25" s="90" t="s">
        <v>73</v>
      </c>
      <c r="AZ25" s="89" t="s">
        <v>270</v>
      </c>
      <c r="BA25" s="90">
        <v>250000</v>
      </c>
      <c r="BB25" s="90">
        <v>958229</v>
      </c>
      <c r="BC25" s="90" t="s">
        <v>73</v>
      </c>
      <c r="BD25" s="90">
        <v>8141520</v>
      </c>
      <c r="BE25" s="90" t="s">
        <v>73</v>
      </c>
      <c r="BF25" s="90" t="s">
        <v>73</v>
      </c>
      <c r="BG25" s="90">
        <v>11785691</v>
      </c>
      <c r="BH25" s="90" t="s">
        <v>73</v>
      </c>
      <c r="BI25" s="90" t="s">
        <v>73</v>
      </c>
      <c r="BJ25" s="89" t="s">
        <v>149</v>
      </c>
      <c r="BK25" s="90" t="s">
        <v>73</v>
      </c>
      <c r="BL25" s="90" t="s">
        <v>73</v>
      </c>
      <c r="BM25" s="90" t="s">
        <v>73</v>
      </c>
      <c r="BN25" s="90" t="s">
        <v>73</v>
      </c>
      <c r="BO25" s="90" t="s">
        <v>73</v>
      </c>
      <c r="BP25" s="90" t="s">
        <v>73</v>
      </c>
      <c r="BQ25" s="90" t="s">
        <v>73</v>
      </c>
      <c r="BR25" s="89" t="s">
        <v>230</v>
      </c>
      <c r="BS25" s="91">
        <v>0</v>
      </c>
      <c r="BT25" s="90">
        <v>737478</v>
      </c>
      <c r="BU25" s="90" t="s">
        <v>73</v>
      </c>
      <c r="BV25" s="90" t="s">
        <v>73</v>
      </c>
      <c r="BW25" s="90" t="s">
        <v>73</v>
      </c>
      <c r="BX25" s="89" t="s">
        <v>230</v>
      </c>
      <c r="BY25" s="90" t="s">
        <v>73</v>
      </c>
      <c r="BZ25" s="90" t="s">
        <v>73</v>
      </c>
      <c r="CA25" s="89" t="s">
        <v>149</v>
      </c>
      <c r="CB25" s="90">
        <v>5600000</v>
      </c>
      <c r="CC25" s="90" t="s">
        <v>73</v>
      </c>
      <c r="CD25" s="89" t="s">
        <v>149</v>
      </c>
      <c r="CE25" s="90">
        <v>72446</v>
      </c>
      <c r="CF25" s="90" t="s">
        <v>73</v>
      </c>
      <c r="CG25" s="90" t="s">
        <v>73</v>
      </c>
      <c r="CH25" s="89" t="s">
        <v>149</v>
      </c>
      <c r="CI25" s="90">
        <v>28798653</v>
      </c>
      <c r="CJ25" s="90" t="s">
        <v>73</v>
      </c>
      <c r="CK25" s="90" t="s">
        <v>73</v>
      </c>
      <c r="CL25" s="90" t="s">
        <v>128</v>
      </c>
      <c r="CM25" s="90" t="s">
        <v>73</v>
      </c>
      <c r="CN25" s="90" t="s">
        <v>73</v>
      </c>
      <c r="CO25" s="90" t="s">
        <v>73</v>
      </c>
      <c r="CP25" s="90" t="s">
        <v>73</v>
      </c>
      <c r="CQ25" s="90" t="s">
        <v>73</v>
      </c>
      <c r="CR25" s="90">
        <v>7596932</v>
      </c>
      <c r="CS25" s="90" t="s">
        <v>73</v>
      </c>
      <c r="CT25" s="90" t="s">
        <v>73</v>
      </c>
      <c r="CU25" s="90" t="s">
        <v>128</v>
      </c>
      <c r="CV25" s="91">
        <v>0</v>
      </c>
      <c r="CW25" s="90" t="s">
        <v>73</v>
      </c>
      <c r="CX25" s="90" t="s">
        <v>230</v>
      </c>
      <c r="CY25" s="90" t="s">
        <v>73</v>
      </c>
      <c r="CZ25" s="90" t="s">
        <v>73</v>
      </c>
      <c r="DA25" s="90" t="s">
        <v>73</v>
      </c>
      <c r="DB25" s="90" t="s">
        <v>230</v>
      </c>
      <c r="DC25" s="90" t="s">
        <v>73</v>
      </c>
      <c r="DD25" s="90" t="s">
        <v>73</v>
      </c>
      <c r="DE25" s="90" t="s">
        <v>73</v>
      </c>
      <c r="DF25" s="90">
        <v>9972352</v>
      </c>
      <c r="DG25" s="90" t="s">
        <v>73</v>
      </c>
      <c r="DH25" s="90" t="s">
        <v>73</v>
      </c>
      <c r="DI25" s="90" t="s">
        <v>230</v>
      </c>
      <c r="DJ25" s="90" t="s">
        <v>73</v>
      </c>
      <c r="DK25" s="90" t="s">
        <v>73</v>
      </c>
      <c r="DL25" s="90" t="s">
        <v>230</v>
      </c>
      <c r="DM25" s="90" t="s">
        <v>73</v>
      </c>
      <c r="DN25" s="90">
        <v>120000</v>
      </c>
      <c r="DO25" s="90">
        <v>39893037</v>
      </c>
      <c r="DP25" s="90" t="s">
        <v>73</v>
      </c>
      <c r="DQ25" s="90" t="s">
        <v>73</v>
      </c>
      <c r="DR25" s="90">
        <v>3729800</v>
      </c>
      <c r="DS25" s="90" t="s">
        <v>73</v>
      </c>
      <c r="DT25" s="90" t="s">
        <v>73</v>
      </c>
      <c r="DU25" s="90" t="s">
        <v>73</v>
      </c>
      <c r="DV25" s="90">
        <v>111026276</v>
      </c>
      <c r="DW25" s="90" t="s">
        <v>73</v>
      </c>
      <c r="DX25" s="90" t="s">
        <v>73</v>
      </c>
      <c r="DY25" s="90" t="s">
        <v>73</v>
      </c>
      <c r="DZ25" s="90">
        <v>19146762</v>
      </c>
      <c r="EA25" s="90" t="s">
        <v>73</v>
      </c>
      <c r="EB25" s="90">
        <v>6300000</v>
      </c>
      <c r="EC25" s="90" t="s">
        <v>73</v>
      </c>
      <c r="ED25" s="90">
        <v>25738628</v>
      </c>
      <c r="EE25" s="90" t="s">
        <v>73</v>
      </c>
      <c r="EF25" s="90">
        <v>261255157</v>
      </c>
      <c r="EG25" s="90" t="s">
        <v>73</v>
      </c>
    </row>
    <row r="26" spans="1:137">
      <c r="A26" s="103"/>
      <c r="B26" s="24" t="s">
        <v>95</v>
      </c>
      <c r="C26" s="81" t="s">
        <v>50</v>
      </c>
      <c r="D26" s="90" t="s">
        <v>271</v>
      </c>
      <c r="E26" s="89" t="s">
        <v>270</v>
      </c>
      <c r="F26" s="90" t="s">
        <v>271</v>
      </c>
      <c r="G26" s="89" t="s">
        <v>270</v>
      </c>
      <c r="H26" s="89" t="s">
        <v>230</v>
      </c>
      <c r="I26" s="89" t="s">
        <v>230</v>
      </c>
      <c r="J26" s="89" t="s">
        <v>270</v>
      </c>
      <c r="K26" s="90" t="s">
        <v>271</v>
      </c>
      <c r="L26" s="88" t="s">
        <v>271</v>
      </c>
      <c r="M26" s="88" t="s">
        <v>271</v>
      </c>
      <c r="N26" s="88" t="s">
        <v>271</v>
      </c>
      <c r="O26" s="89" t="s">
        <v>230</v>
      </c>
      <c r="P26" s="88" t="s">
        <v>271</v>
      </c>
      <c r="Q26" s="90" t="s">
        <v>271</v>
      </c>
      <c r="R26" s="90" t="s">
        <v>271</v>
      </c>
      <c r="S26" s="90" t="s">
        <v>73</v>
      </c>
      <c r="T26" s="89" t="s">
        <v>149</v>
      </c>
      <c r="U26" s="90" t="s">
        <v>73</v>
      </c>
      <c r="V26" s="89" t="s">
        <v>270</v>
      </c>
      <c r="W26" s="90" t="s">
        <v>73</v>
      </c>
      <c r="X26" s="89" t="s">
        <v>230</v>
      </c>
      <c r="Y26" s="90" t="s">
        <v>73</v>
      </c>
      <c r="Z26" s="89" t="s">
        <v>270</v>
      </c>
      <c r="AA26" s="90" t="s">
        <v>73</v>
      </c>
      <c r="AB26" s="91" t="s">
        <v>73</v>
      </c>
      <c r="AC26" s="89" t="s">
        <v>270</v>
      </c>
      <c r="AD26" s="89" t="s">
        <v>230</v>
      </c>
      <c r="AE26" s="89" t="s">
        <v>270</v>
      </c>
      <c r="AF26" s="90" t="s">
        <v>73</v>
      </c>
      <c r="AG26" s="90" t="s">
        <v>73</v>
      </c>
      <c r="AH26" s="90" t="s">
        <v>73</v>
      </c>
      <c r="AI26" s="90" t="s">
        <v>73</v>
      </c>
      <c r="AJ26" s="90" t="s">
        <v>73</v>
      </c>
      <c r="AK26" s="90" t="s">
        <v>73</v>
      </c>
      <c r="AL26" s="89" t="s">
        <v>270</v>
      </c>
      <c r="AM26" s="90" t="s">
        <v>73</v>
      </c>
      <c r="AN26" s="90" t="s">
        <v>73</v>
      </c>
      <c r="AO26" s="90" t="s">
        <v>73</v>
      </c>
      <c r="AP26" s="89" t="s">
        <v>270</v>
      </c>
      <c r="AQ26" s="90" t="s">
        <v>73</v>
      </c>
      <c r="AR26" s="89" t="s">
        <v>270</v>
      </c>
      <c r="AS26" s="90">
        <v>20746373</v>
      </c>
      <c r="AT26" s="89" t="s">
        <v>270</v>
      </c>
      <c r="AU26" s="90" t="s">
        <v>73</v>
      </c>
      <c r="AV26" s="90" t="s">
        <v>73</v>
      </c>
      <c r="AW26" s="90" t="s">
        <v>73</v>
      </c>
      <c r="AX26" s="90" t="s">
        <v>73</v>
      </c>
      <c r="AY26" s="90" t="s">
        <v>73</v>
      </c>
      <c r="AZ26" s="89" t="s">
        <v>270</v>
      </c>
      <c r="BA26" s="90" t="s">
        <v>73</v>
      </c>
      <c r="BB26" s="90">
        <v>958229</v>
      </c>
      <c r="BC26" s="90" t="s">
        <v>73</v>
      </c>
      <c r="BD26" s="90" t="s">
        <v>73</v>
      </c>
      <c r="BE26" s="90" t="s">
        <v>73</v>
      </c>
      <c r="BF26" s="90" t="s">
        <v>73</v>
      </c>
      <c r="BG26" s="90" t="s">
        <v>73</v>
      </c>
      <c r="BH26" s="90" t="s">
        <v>73</v>
      </c>
      <c r="BI26" s="90" t="s">
        <v>73</v>
      </c>
      <c r="BJ26" s="89" t="s">
        <v>149</v>
      </c>
      <c r="BK26" s="90" t="s">
        <v>73</v>
      </c>
      <c r="BL26" s="90" t="s">
        <v>73</v>
      </c>
      <c r="BM26" s="90" t="s">
        <v>73</v>
      </c>
      <c r="BN26" s="90" t="s">
        <v>73</v>
      </c>
      <c r="BO26" s="90" t="s">
        <v>73</v>
      </c>
      <c r="BP26" s="90" t="s">
        <v>73</v>
      </c>
      <c r="BQ26" s="90" t="s">
        <v>73</v>
      </c>
      <c r="BR26" s="89" t="s">
        <v>230</v>
      </c>
      <c r="BS26" s="90" t="s">
        <v>73</v>
      </c>
      <c r="BT26" s="90">
        <v>737478</v>
      </c>
      <c r="BU26" s="90" t="s">
        <v>73</v>
      </c>
      <c r="BV26" s="90" t="s">
        <v>73</v>
      </c>
      <c r="BW26" s="90" t="s">
        <v>73</v>
      </c>
      <c r="BX26" s="89" t="s">
        <v>230</v>
      </c>
      <c r="BY26" s="90" t="s">
        <v>73</v>
      </c>
      <c r="BZ26" s="90" t="s">
        <v>73</v>
      </c>
      <c r="CA26" s="89" t="s">
        <v>149</v>
      </c>
      <c r="CB26" s="90" t="s">
        <v>73</v>
      </c>
      <c r="CC26" s="90" t="s">
        <v>73</v>
      </c>
      <c r="CD26" s="89" t="s">
        <v>149</v>
      </c>
      <c r="CE26" s="90" t="s">
        <v>73</v>
      </c>
      <c r="CF26" s="90" t="s">
        <v>73</v>
      </c>
      <c r="CG26" s="90" t="s">
        <v>73</v>
      </c>
      <c r="CH26" s="89" t="s">
        <v>149</v>
      </c>
      <c r="CI26" s="90">
        <v>28798653</v>
      </c>
      <c r="CJ26" s="90" t="s">
        <v>73</v>
      </c>
      <c r="CK26" s="90" t="s">
        <v>73</v>
      </c>
      <c r="CL26" s="90" t="s">
        <v>128</v>
      </c>
      <c r="CM26" s="90" t="s">
        <v>73</v>
      </c>
      <c r="CN26" s="90" t="s">
        <v>73</v>
      </c>
      <c r="CO26" s="90" t="s">
        <v>73</v>
      </c>
      <c r="CP26" s="90" t="s">
        <v>73</v>
      </c>
      <c r="CQ26" s="90" t="s">
        <v>73</v>
      </c>
      <c r="CR26" s="90" t="s">
        <v>73</v>
      </c>
      <c r="CS26" s="90" t="s">
        <v>73</v>
      </c>
      <c r="CT26" s="90" t="s">
        <v>73</v>
      </c>
      <c r="CU26" s="90" t="s">
        <v>128</v>
      </c>
      <c r="CV26" s="90" t="s">
        <v>73</v>
      </c>
      <c r="CW26" s="90" t="s">
        <v>73</v>
      </c>
      <c r="CX26" s="90" t="s">
        <v>230</v>
      </c>
      <c r="CY26" s="90" t="s">
        <v>73</v>
      </c>
      <c r="CZ26" s="90" t="s">
        <v>73</v>
      </c>
      <c r="DA26" s="90" t="s">
        <v>73</v>
      </c>
      <c r="DB26" s="90" t="s">
        <v>230</v>
      </c>
      <c r="DC26" s="90" t="s">
        <v>73</v>
      </c>
      <c r="DD26" s="90" t="s">
        <v>73</v>
      </c>
      <c r="DE26" s="90" t="s">
        <v>73</v>
      </c>
      <c r="DF26" s="90" t="s">
        <v>73</v>
      </c>
      <c r="DG26" s="90" t="s">
        <v>73</v>
      </c>
      <c r="DH26" s="90" t="s">
        <v>73</v>
      </c>
      <c r="DI26" s="90" t="s">
        <v>230</v>
      </c>
      <c r="DJ26" s="90" t="s">
        <v>73</v>
      </c>
      <c r="DK26" s="90" t="s">
        <v>73</v>
      </c>
      <c r="DL26" s="90" t="s">
        <v>230</v>
      </c>
      <c r="DM26" s="90" t="s">
        <v>73</v>
      </c>
      <c r="DN26" s="90" t="s">
        <v>73</v>
      </c>
      <c r="DO26" s="90" t="s">
        <v>73</v>
      </c>
      <c r="DP26" s="90" t="s">
        <v>73</v>
      </c>
      <c r="DQ26" s="90" t="s">
        <v>73</v>
      </c>
      <c r="DR26" s="90" t="s">
        <v>73</v>
      </c>
      <c r="DS26" s="90" t="s">
        <v>73</v>
      </c>
      <c r="DT26" s="90" t="s">
        <v>73</v>
      </c>
      <c r="DU26" s="90" t="s">
        <v>73</v>
      </c>
      <c r="DV26" s="90">
        <v>111026276</v>
      </c>
      <c r="DW26" s="90" t="s">
        <v>73</v>
      </c>
      <c r="DX26" s="90" t="s">
        <v>73</v>
      </c>
      <c r="DY26" s="90" t="s">
        <v>73</v>
      </c>
      <c r="DZ26" s="90" t="s">
        <v>73</v>
      </c>
      <c r="EA26" s="90" t="s">
        <v>73</v>
      </c>
      <c r="EB26" s="90" t="s">
        <v>73</v>
      </c>
      <c r="EC26" s="90" t="s">
        <v>73</v>
      </c>
      <c r="ED26" s="90" t="s">
        <v>73</v>
      </c>
      <c r="EE26" s="90" t="s">
        <v>73</v>
      </c>
      <c r="EF26" s="90" t="s">
        <v>73</v>
      </c>
      <c r="EG26" s="90" t="s">
        <v>73</v>
      </c>
    </row>
    <row r="27" spans="1:137">
      <c r="A27" s="103"/>
      <c r="B27" s="24" t="s">
        <v>96</v>
      </c>
      <c r="C27" s="81" t="s">
        <v>51</v>
      </c>
      <c r="D27" s="90" t="s">
        <v>271</v>
      </c>
      <c r="E27" s="89" t="s">
        <v>270</v>
      </c>
      <c r="F27" s="90" t="s">
        <v>271</v>
      </c>
      <c r="G27" s="89" t="s">
        <v>270</v>
      </c>
      <c r="H27" s="89" t="s">
        <v>230</v>
      </c>
      <c r="I27" s="89" t="s">
        <v>230</v>
      </c>
      <c r="J27" s="89" t="s">
        <v>270</v>
      </c>
      <c r="K27" s="90" t="s">
        <v>271</v>
      </c>
      <c r="L27" s="88" t="s">
        <v>271</v>
      </c>
      <c r="M27" s="88" t="s">
        <v>271</v>
      </c>
      <c r="N27" s="88" t="s">
        <v>271</v>
      </c>
      <c r="O27" s="89" t="s">
        <v>230</v>
      </c>
      <c r="P27" s="88" t="s">
        <v>271</v>
      </c>
      <c r="Q27" s="90" t="s">
        <v>271</v>
      </c>
      <c r="R27" s="90" t="s">
        <v>271</v>
      </c>
      <c r="S27" s="90" t="s">
        <v>73</v>
      </c>
      <c r="T27" s="89" t="s">
        <v>149</v>
      </c>
      <c r="U27" s="90" t="s">
        <v>73</v>
      </c>
      <c r="V27" s="89" t="s">
        <v>270</v>
      </c>
      <c r="W27" s="90" t="s">
        <v>73</v>
      </c>
      <c r="X27" s="89" t="s">
        <v>230</v>
      </c>
      <c r="Y27" s="90" t="s">
        <v>73</v>
      </c>
      <c r="Z27" s="89" t="s">
        <v>270</v>
      </c>
      <c r="AA27" s="90" t="s">
        <v>73</v>
      </c>
      <c r="AB27" s="91" t="s">
        <v>73</v>
      </c>
      <c r="AC27" s="89" t="s">
        <v>270</v>
      </c>
      <c r="AD27" s="89" t="s">
        <v>230</v>
      </c>
      <c r="AE27" s="89" t="s">
        <v>270</v>
      </c>
      <c r="AF27" s="90" t="s">
        <v>73</v>
      </c>
      <c r="AG27" s="90" t="s">
        <v>73</v>
      </c>
      <c r="AH27" s="90" t="s">
        <v>73</v>
      </c>
      <c r="AI27" s="90" t="s">
        <v>73</v>
      </c>
      <c r="AJ27" s="90" t="s">
        <v>73</v>
      </c>
      <c r="AK27" s="90" t="s">
        <v>73</v>
      </c>
      <c r="AL27" s="89" t="s">
        <v>270</v>
      </c>
      <c r="AM27" s="90" t="s">
        <v>73</v>
      </c>
      <c r="AN27" s="90" t="s">
        <v>73</v>
      </c>
      <c r="AO27" s="90" t="s">
        <v>73</v>
      </c>
      <c r="AP27" s="89" t="s">
        <v>270</v>
      </c>
      <c r="AQ27" s="90" t="s">
        <v>73</v>
      </c>
      <c r="AR27" s="89" t="s">
        <v>270</v>
      </c>
      <c r="AS27" s="90" t="s">
        <v>73</v>
      </c>
      <c r="AT27" s="89" t="s">
        <v>270</v>
      </c>
      <c r="AU27" s="90" t="s">
        <v>73</v>
      </c>
      <c r="AV27" s="90" t="s">
        <v>73</v>
      </c>
      <c r="AW27" s="90" t="s">
        <v>73</v>
      </c>
      <c r="AX27" s="90" t="s">
        <v>73</v>
      </c>
      <c r="AY27" s="90" t="s">
        <v>73</v>
      </c>
      <c r="AZ27" s="89" t="s">
        <v>270</v>
      </c>
      <c r="BA27" s="90" t="s">
        <v>73</v>
      </c>
      <c r="BB27" s="90" t="s">
        <v>73</v>
      </c>
      <c r="BC27" s="90" t="s">
        <v>73</v>
      </c>
      <c r="BD27" s="90" t="s">
        <v>73</v>
      </c>
      <c r="BE27" s="90" t="s">
        <v>73</v>
      </c>
      <c r="BF27" s="90" t="s">
        <v>73</v>
      </c>
      <c r="BG27" s="90" t="s">
        <v>73</v>
      </c>
      <c r="BH27" s="90" t="s">
        <v>73</v>
      </c>
      <c r="BI27" s="90" t="s">
        <v>73</v>
      </c>
      <c r="BJ27" s="89" t="s">
        <v>149</v>
      </c>
      <c r="BK27" s="90" t="s">
        <v>73</v>
      </c>
      <c r="BL27" s="90" t="s">
        <v>73</v>
      </c>
      <c r="BM27" s="90" t="s">
        <v>73</v>
      </c>
      <c r="BN27" s="90" t="s">
        <v>73</v>
      </c>
      <c r="BO27" s="90" t="s">
        <v>73</v>
      </c>
      <c r="BP27" s="90" t="s">
        <v>73</v>
      </c>
      <c r="BQ27" s="90" t="s">
        <v>73</v>
      </c>
      <c r="BR27" s="89" t="s">
        <v>230</v>
      </c>
      <c r="BS27" s="90" t="s">
        <v>73</v>
      </c>
      <c r="BT27" s="90" t="s">
        <v>73</v>
      </c>
      <c r="BU27" s="90" t="s">
        <v>73</v>
      </c>
      <c r="BV27" s="90" t="s">
        <v>73</v>
      </c>
      <c r="BW27" s="90" t="s">
        <v>73</v>
      </c>
      <c r="BX27" s="89" t="s">
        <v>230</v>
      </c>
      <c r="BY27" s="90" t="s">
        <v>73</v>
      </c>
      <c r="BZ27" s="90" t="s">
        <v>73</v>
      </c>
      <c r="CA27" s="89" t="s">
        <v>149</v>
      </c>
      <c r="CB27" s="90" t="s">
        <v>73</v>
      </c>
      <c r="CC27" s="90" t="s">
        <v>73</v>
      </c>
      <c r="CD27" s="89" t="s">
        <v>149</v>
      </c>
      <c r="CE27" s="90" t="s">
        <v>73</v>
      </c>
      <c r="CF27" s="90" t="s">
        <v>73</v>
      </c>
      <c r="CG27" s="90" t="s">
        <v>73</v>
      </c>
      <c r="CH27" s="89" t="s">
        <v>149</v>
      </c>
      <c r="CI27" s="90" t="s">
        <v>73</v>
      </c>
      <c r="CJ27" s="90" t="s">
        <v>73</v>
      </c>
      <c r="CK27" s="90" t="s">
        <v>73</v>
      </c>
      <c r="CL27" s="90" t="s">
        <v>128</v>
      </c>
      <c r="CM27" s="90" t="s">
        <v>73</v>
      </c>
      <c r="CN27" s="90" t="s">
        <v>73</v>
      </c>
      <c r="CO27" s="90" t="s">
        <v>73</v>
      </c>
      <c r="CP27" s="90" t="s">
        <v>73</v>
      </c>
      <c r="CQ27" s="90" t="s">
        <v>73</v>
      </c>
      <c r="CR27" s="90" t="s">
        <v>73</v>
      </c>
      <c r="CS27" s="90" t="s">
        <v>73</v>
      </c>
      <c r="CT27" s="90" t="s">
        <v>73</v>
      </c>
      <c r="CU27" s="90" t="s">
        <v>128</v>
      </c>
      <c r="CV27" s="90" t="s">
        <v>73</v>
      </c>
      <c r="CW27" s="90" t="s">
        <v>73</v>
      </c>
      <c r="CX27" s="90" t="s">
        <v>230</v>
      </c>
      <c r="CY27" s="90" t="s">
        <v>73</v>
      </c>
      <c r="CZ27" s="90" t="s">
        <v>73</v>
      </c>
      <c r="DA27" s="90" t="s">
        <v>73</v>
      </c>
      <c r="DB27" s="90" t="s">
        <v>230</v>
      </c>
      <c r="DC27" s="90" t="s">
        <v>73</v>
      </c>
      <c r="DD27" s="90" t="s">
        <v>73</v>
      </c>
      <c r="DE27" s="90" t="s">
        <v>73</v>
      </c>
      <c r="DF27" s="90" t="s">
        <v>73</v>
      </c>
      <c r="DG27" s="90" t="s">
        <v>73</v>
      </c>
      <c r="DH27" s="90" t="s">
        <v>73</v>
      </c>
      <c r="DI27" s="90" t="s">
        <v>230</v>
      </c>
      <c r="DJ27" s="90" t="s">
        <v>73</v>
      </c>
      <c r="DK27" s="90" t="s">
        <v>73</v>
      </c>
      <c r="DL27" s="90" t="s">
        <v>230</v>
      </c>
      <c r="DM27" s="90" t="s">
        <v>73</v>
      </c>
      <c r="DN27" s="90" t="s">
        <v>73</v>
      </c>
      <c r="DO27" s="90" t="s">
        <v>73</v>
      </c>
      <c r="DP27" s="90" t="s">
        <v>73</v>
      </c>
      <c r="DQ27" s="90" t="s">
        <v>73</v>
      </c>
      <c r="DR27" s="90" t="s">
        <v>73</v>
      </c>
      <c r="DS27" s="90" t="s">
        <v>73</v>
      </c>
      <c r="DT27" s="90" t="s">
        <v>73</v>
      </c>
      <c r="DU27" s="90" t="s">
        <v>73</v>
      </c>
      <c r="DV27" s="90" t="s">
        <v>73</v>
      </c>
      <c r="DW27" s="90" t="s">
        <v>73</v>
      </c>
      <c r="DX27" s="90" t="s">
        <v>73</v>
      </c>
      <c r="DY27" s="90" t="s">
        <v>73</v>
      </c>
      <c r="DZ27" s="90" t="s">
        <v>73</v>
      </c>
      <c r="EA27" s="90" t="s">
        <v>73</v>
      </c>
      <c r="EB27" s="90" t="s">
        <v>73</v>
      </c>
      <c r="EC27" s="90" t="s">
        <v>73</v>
      </c>
      <c r="ED27" s="90" t="s">
        <v>73</v>
      </c>
      <c r="EE27" s="90" t="s">
        <v>73</v>
      </c>
      <c r="EF27" s="90" t="s">
        <v>73</v>
      </c>
      <c r="EG27" s="90" t="s">
        <v>73</v>
      </c>
    </row>
    <row r="28" spans="1:137">
      <c r="A28" s="103"/>
      <c r="B28" s="24" t="s">
        <v>97</v>
      </c>
      <c r="C28" s="81" t="s">
        <v>98</v>
      </c>
      <c r="D28" s="90" t="s">
        <v>271</v>
      </c>
      <c r="E28" s="89" t="s">
        <v>270</v>
      </c>
      <c r="F28" s="90" t="s">
        <v>271</v>
      </c>
      <c r="G28" s="89" t="s">
        <v>270</v>
      </c>
      <c r="H28" s="89" t="s">
        <v>230</v>
      </c>
      <c r="I28" s="89" t="s">
        <v>230</v>
      </c>
      <c r="J28" s="89" t="s">
        <v>270</v>
      </c>
      <c r="K28" s="90" t="s">
        <v>271</v>
      </c>
      <c r="L28" s="88" t="s">
        <v>271</v>
      </c>
      <c r="M28" s="88" t="s">
        <v>271</v>
      </c>
      <c r="N28" s="88" t="s">
        <v>271</v>
      </c>
      <c r="O28" s="89" t="s">
        <v>230</v>
      </c>
      <c r="P28" s="88" t="s">
        <v>271</v>
      </c>
      <c r="Q28" s="90" t="s">
        <v>271</v>
      </c>
      <c r="R28" s="90" t="s">
        <v>271</v>
      </c>
      <c r="S28" s="90" t="s">
        <v>73</v>
      </c>
      <c r="T28" s="89" t="s">
        <v>149</v>
      </c>
      <c r="U28" s="90" t="s">
        <v>73</v>
      </c>
      <c r="V28" s="89" t="s">
        <v>270</v>
      </c>
      <c r="W28" s="90" t="s">
        <v>73</v>
      </c>
      <c r="X28" s="89" t="s">
        <v>230</v>
      </c>
      <c r="Y28" s="90" t="s">
        <v>73</v>
      </c>
      <c r="Z28" s="89" t="s">
        <v>270</v>
      </c>
      <c r="AA28" s="90" t="s">
        <v>73</v>
      </c>
      <c r="AB28" s="90" t="s">
        <v>73</v>
      </c>
      <c r="AC28" s="89" t="s">
        <v>270</v>
      </c>
      <c r="AD28" s="89" t="s">
        <v>230</v>
      </c>
      <c r="AE28" s="89" t="s">
        <v>270</v>
      </c>
      <c r="AF28" s="90" t="s">
        <v>73</v>
      </c>
      <c r="AG28" s="90" t="s">
        <v>73</v>
      </c>
      <c r="AH28" s="90" t="s">
        <v>73</v>
      </c>
      <c r="AI28" s="90" t="s">
        <v>73</v>
      </c>
      <c r="AJ28" s="90" t="s">
        <v>73</v>
      </c>
      <c r="AK28" s="90" t="s">
        <v>73</v>
      </c>
      <c r="AL28" s="89" t="s">
        <v>270</v>
      </c>
      <c r="AM28" s="90" t="s">
        <v>73</v>
      </c>
      <c r="AN28" s="90" t="s">
        <v>73</v>
      </c>
      <c r="AO28" s="90" t="s">
        <v>73</v>
      </c>
      <c r="AP28" s="89" t="s">
        <v>270</v>
      </c>
      <c r="AQ28" s="90" t="s">
        <v>73</v>
      </c>
      <c r="AR28" s="89" t="s">
        <v>270</v>
      </c>
      <c r="AS28" s="90" t="s">
        <v>73</v>
      </c>
      <c r="AT28" s="89" t="s">
        <v>270</v>
      </c>
      <c r="AU28" s="90" t="s">
        <v>73</v>
      </c>
      <c r="AV28" s="90" t="s">
        <v>73</v>
      </c>
      <c r="AW28" s="90" t="s">
        <v>73</v>
      </c>
      <c r="AX28" s="90" t="s">
        <v>73</v>
      </c>
      <c r="AY28" s="90" t="s">
        <v>73</v>
      </c>
      <c r="AZ28" s="89" t="s">
        <v>270</v>
      </c>
      <c r="BA28" s="90" t="s">
        <v>73</v>
      </c>
      <c r="BB28" s="90" t="s">
        <v>73</v>
      </c>
      <c r="BC28" s="90" t="s">
        <v>73</v>
      </c>
      <c r="BD28" s="90" t="s">
        <v>73</v>
      </c>
      <c r="BE28" s="90" t="s">
        <v>73</v>
      </c>
      <c r="BF28" s="90" t="s">
        <v>73</v>
      </c>
      <c r="BG28" s="90" t="s">
        <v>73</v>
      </c>
      <c r="BH28" s="90" t="s">
        <v>73</v>
      </c>
      <c r="BI28" s="90" t="s">
        <v>73</v>
      </c>
      <c r="BJ28" s="89" t="s">
        <v>149</v>
      </c>
      <c r="BK28" s="90" t="s">
        <v>73</v>
      </c>
      <c r="BL28" s="90" t="s">
        <v>73</v>
      </c>
      <c r="BM28" s="90" t="s">
        <v>73</v>
      </c>
      <c r="BN28" s="90" t="s">
        <v>73</v>
      </c>
      <c r="BO28" s="90" t="s">
        <v>73</v>
      </c>
      <c r="BP28" s="90" t="s">
        <v>73</v>
      </c>
      <c r="BQ28" s="90" t="s">
        <v>73</v>
      </c>
      <c r="BR28" s="89" t="s">
        <v>230</v>
      </c>
      <c r="BS28" s="90" t="s">
        <v>73</v>
      </c>
      <c r="BT28" s="90" t="s">
        <v>73</v>
      </c>
      <c r="BU28" s="90" t="s">
        <v>73</v>
      </c>
      <c r="BV28" s="90" t="s">
        <v>73</v>
      </c>
      <c r="BW28" s="90" t="s">
        <v>73</v>
      </c>
      <c r="BX28" s="89" t="s">
        <v>230</v>
      </c>
      <c r="BY28" s="90" t="s">
        <v>73</v>
      </c>
      <c r="BZ28" s="90" t="s">
        <v>73</v>
      </c>
      <c r="CA28" s="89" t="s">
        <v>149</v>
      </c>
      <c r="CB28" s="90" t="s">
        <v>73</v>
      </c>
      <c r="CC28" s="90" t="s">
        <v>73</v>
      </c>
      <c r="CD28" s="89" t="s">
        <v>149</v>
      </c>
      <c r="CE28" s="90" t="s">
        <v>73</v>
      </c>
      <c r="CF28" s="90" t="s">
        <v>73</v>
      </c>
      <c r="CG28" s="90" t="s">
        <v>73</v>
      </c>
      <c r="CH28" s="89" t="s">
        <v>149</v>
      </c>
      <c r="CI28" s="90" t="s">
        <v>73</v>
      </c>
      <c r="CJ28" s="90" t="s">
        <v>73</v>
      </c>
      <c r="CK28" s="90" t="s">
        <v>73</v>
      </c>
      <c r="CL28" s="90" t="s">
        <v>128</v>
      </c>
      <c r="CM28" s="90" t="s">
        <v>73</v>
      </c>
      <c r="CN28" s="90" t="s">
        <v>73</v>
      </c>
      <c r="CO28" s="90" t="s">
        <v>73</v>
      </c>
      <c r="CP28" s="90" t="s">
        <v>73</v>
      </c>
      <c r="CQ28" s="90" t="s">
        <v>73</v>
      </c>
      <c r="CR28" s="90" t="s">
        <v>73</v>
      </c>
      <c r="CS28" s="90" t="s">
        <v>73</v>
      </c>
      <c r="CT28" s="90" t="s">
        <v>73</v>
      </c>
      <c r="CU28" s="90" t="s">
        <v>128</v>
      </c>
      <c r="CV28" s="90" t="s">
        <v>73</v>
      </c>
      <c r="CW28" s="90" t="s">
        <v>73</v>
      </c>
      <c r="CX28" s="90" t="s">
        <v>230</v>
      </c>
      <c r="CY28" s="90" t="s">
        <v>73</v>
      </c>
      <c r="CZ28" s="90" t="s">
        <v>73</v>
      </c>
      <c r="DA28" s="90" t="s">
        <v>73</v>
      </c>
      <c r="DB28" s="90" t="s">
        <v>230</v>
      </c>
      <c r="DC28" s="90" t="s">
        <v>73</v>
      </c>
      <c r="DD28" s="90" t="s">
        <v>73</v>
      </c>
      <c r="DE28" s="90" t="s">
        <v>73</v>
      </c>
      <c r="DF28" s="90" t="s">
        <v>73</v>
      </c>
      <c r="DG28" s="90" t="s">
        <v>73</v>
      </c>
      <c r="DH28" s="90" t="s">
        <v>73</v>
      </c>
      <c r="DI28" s="90" t="s">
        <v>230</v>
      </c>
      <c r="DJ28" s="90" t="s">
        <v>73</v>
      </c>
      <c r="DK28" s="90" t="s">
        <v>73</v>
      </c>
      <c r="DL28" s="90" t="s">
        <v>230</v>
      </c>
      <c r="DM28" s="90" t="s">
        <v>73</v>
      </c>
      <c r="DN28" s="90" t="s">
        <v>73</v>
      </c>
      <c r="DO28" s="90" t="s">
        <v>73</v>
      </c>
      <c r="DP28" s="90" t="s">
        <v>73</v>
      </c>
      <c r="DQ28" s="90" t="s">
        <v>73</v>
      </c>
      <c r="DR28" s="90" t="s">
        <v>73</v>
      </c>
      <c r="DS28" s="90" t="s">
        <v>73</v>
      </c>
      <c r="DT28" s="90" t="s">
        <v>73</v>
      </c>
      <c r="DU28" s="90" t="s">
        <v>73</v>
      </c>
      <c r="DV28" s="90" t="s">
        <v>73</v>
      </c>
      <c r="DW28" s="90" t="s">
        <v>73</v>
      </c>
      <c r="DX28" s="90" t="s">
        <v>73</v>
      </c>
      <c r="DY28" s="90" t="s">
        <v>73</v>
      </c>
      <c r="DZ28" s="90" t="s">
        <v>73</v>
      </c>
      <c r="EA28" s="90" t="s">
        <v>73</v>
      </c>
      <c r="EB28" s="90" t="s">
        <v>73</v>
      </c>
      <c r="EC28" s="90" t="s">
        <v>73</v>
      </c>
      <c r="ED28" s="90" t="s">
        <v>73</v>
      </c>
      <c r="EE28" s="90" t="s">
        <v>73</v>
      </c>
      <c r="EF28" s="90" t="s">
        <v>73</v>
      </c>
      <c r="EG28" s="90" t="s">
        <v>73</v>
      </c>
    </row>
    <row r="29" spans="1:137">
      <c r="A29" s="103"/>
      <c r="B29" s="24" t="s">
        <v>99</v>
      </c>
      <c r="C29" s="81" t="s">
        <v>53</v>
      </c>
      <c r="D29" s="90">
        <v>6697281</v>
      </c>
      <c r="E29" s="89" t="s">
        <v>270</v>
      </c>
      <c r="F29" s="90" t="s">
        <v>271</v>
      </c>
      <c r="G29" s="89" t="s">
        <v>270</v>
      </c>
      <c r="H29" s="89" t="s">
        <v>230</v>
      </c>
      <c r="I29" s="89" t="s">
        <v>230</v>
      </c>
      <c r="J29" s="89" t="s">
        <v>270</v>
      </c>
      <c r="K29" s="90" t="s">
        <v>271</v>
      </c>
      <c r="L29" s="88" t="s">
        <v>271</v>
      </c>
      <c r="M29" s="88" t="s">
        <v>271</v>
      </c>
      <c r="N29" s="88" t="s">
        <v>271</v>
      </c>
      <c r="O29" s="89" t="s">
        <v>230</v>
      </c>
      <c r="P29" s="88" t="s">
        <v>271</v>
      </c>
      <c r="Q29" s="90" t="s">
        <v>271</v>
      </c>
      <c r="R29" s="90" t="s">
        <v>271</v>
      </c>
      <c r="S29" s="90" t="s">
        <v>73</v>
      </c>
      <c r="T29" s="89" t="s">
        <v>149</v>
      </c>
      <c r="U29" s="90" t="s">
        <v>73</v>
      </c>
      <c r="V29" s="89" t="s">
        <v>270</v>
      </c>
      <c r="W29" s="90" t="s">
        <v>73</v>
      </c>
      <c r="X29" s="89" t="s">
        <v>230</v>
      </c>
      <c r="Y29" s="90" t="s">
        <v>73</v>
      </c>
      <c r="Z29" s="89" t="s">
        <v>270</v>
      </c>
      <c r="AA29" s="90" t="s">
        <v>73</v>
      </c>
      <c r="AB29" s="90" t="s">
        <v>73</v>
      </c>
      <c r="AC29" s="89" t="s">
        <v>270</v>
      </c>
      <c r="AD29" s="89" t="s">
        <v>230</v>
      </c>
      <c r="AE29" s="89" t="s">
        <v>270</v>
      </c>
      <c r="AF29" s="90" t="s">
        <v>73</v>
      </c>
      <c r="AG29" s="90" t="s">
        <v>73</v>
      </c>
      <c r="AH29" s="90" t="s">
        <v>73</v>
      </c>
      <c r="AI29" s="90" t="s">
        <v>73</v>
      </c>
      <c r="AJ29" s="90" t="s">
        <v>73</v>
      </c>
      <c r="AK29" s="90" t="s">
        <v>73</v>
      </c>
      <c r="AL29" s="89" t="s">
        <v>270</v>
      </c>
      <c r="AM29" s="90" t="s">
        <v>73</v>
      </c>
      <c r="AN29" s="90" t="s">
        <v>73</v>
      </c>
      <c r="AO29" s="90" t="s">
        <v>73</v>
      </c>
      <c r="AP29" s="89" t="s">
        <v>270</v>
      </c>
      <c r="AQ29" s="90" t="s">
        <v>73</v>
      </c>
      <c r="AR29" s="89" t="s">
        <v>270</v>
      </c>
      <c r="AS29" s="90" t="s">
        <v>73</v>
      </c>
      <c r="AT29" s="89" t="s">
        <v>270</v>
      </c>
      <c r="AU29" s="90" t="s">
        <v>73</v>
      </c>
      <c r="AV29" s="90" t="s">
        <v>73</v>
      </c>
      <c r="AW29" s="90" t="s">
        <v>73</v>
      </c>
      <c r="AX29" s="90" t="s">
        <v>73</v>
      </c>
      <c r="AY29" s="90" t="s">
        <v>73</v>
      </c>
      <c r="AZ29" s="89" t="s">
        <v>270</v>
      </c>
      <c r="BA29" s="90" t="s">
        <v>73</v>
      </c>
      <c r="BB29" s="90" t="s">
        <v>73</v>
      </c>
      <c r="BC29" s="90" t="s">
        <v>73</v>
      </c>
      <c r="BD29" s="90" t="s">
        <v>73</v>
      </c>
      <c r="BE29" s="90" t="s">
        <v>73</v>
      </c>
      <c r="BF29" s="90" t="s">
        <v>73</v>
      </c>
      <c r="BG29" s="90" t="s">
        <v>73</v>
      </c>
      <c r="BH29" s="90" t="s">
        <v>73</v>
      </c>
      <c r="BI29" s="90" t="s">
        <v>73</v>
      </c>
      <c r="BJ29" s="89" t="s">
        <v>149</v>
      </c>
      <c r="BK29" s="90" t="s">
        <v>73</v>
      </c>
      <c r="BL29" s="90" t="s">
        <v>73</v>
      </c>
      <c r="BM29" s="90" t="s">
        <v>73</v>
      </c>
      <c r="BN29" s="90" t="s">
        <v>73</v>
      </c>
      <c r="BO29" s="90" t="s">
        <v>73</v>
      </c>
      <c r="BP29" s="90" t="s">
        <v>73</v>
      </c>
      <c r="BQ29" s="90" t="s">
        <v>73</v>
      </c>
      <c r="BR29" s="89" t="s">
        <v>230</v>
      </c>
      <c r="BS29" s="90" t="s">
        <v>73</v>
      </c>
      <c r="BT29" s="90" t="s">
        <v>73</v>
      </c>
      <c r="BU29" s="90" t="s">
        <v>73</v>
      </c>
      <c r="BV29" s="90" t="s">
        <v>73</v>
      </c>
      <c r="BW29" s="90" t="s">
        <v>73</v>
      </c>
      <c r="BX29" s="89" t="s">
        <v>230</v>
      </c>
      <c r="BY29" s="90" t="s">
        <v>73</v>
      </c>
      <c r="BZ29" s="90" t="s">
        <v>73</v>
      </c>
      <c r="CA29" s="89" t="s">
        <v>149</v>
      </c>
      <c r="CB29" s="90" t="s">
        <v>73</v>
      </c>
      <c r="CC29" s="90" t="s">
        <v>73</v>
      </c>
      <c r="CD29" s="89" t="s">
        <v>149</v>
      </c>
      <c r="CE29" s="90" t="s">
        <v>73</v>
      </c>
      <c r="CF29" s="90" t="s">
        <v>73</v>
      </c>
      <c r="CG29" s="90" t="s">
        <v>73</v>
      </c>
      <c r="CH29" s="89" t="s">
        <v>149</v>
      </c>
      <c r="CI29" s="90" t="s">
        <v>73</v>
      </c>
      <c r="CJ29" s="90" t="s">
        <v>73</v>
      </c>
      <c r="CK29" s="90" t="s">
        <v>73</v>
      </c>
      <c r="CL29" s="90" t="s">
        <v>128</v>
      </c>
      <c r="CM29" s="90" t="s">
        <v>73</v>
      </c>
      <c r="CN29" s="90" t="s">
        <v>73</v>
      </c>
      <c r="CO29" s="90" t="s">
        <v>73</v>
      </c>
      <c r="CP29" s="90" t="s">
        <v>73</v>
      </c>
      <c r="CQ29" s="90" t="s">
        <v>73</v>
      </c>
      <c r="CR29" s="90" t="s">
        <v>73</v>
      </c>
      <c r="CS29" s="90" t="s">
        <v>73</v>
      </c>
      <c r="CT29" s="90" t="s">
        <v>73</v>
      </c>
      <c r="CU29" s="90" t="s">
        <v>128</v>
      </c>
      <c r="CV29" s="90" t="s">
        <v>73</v>
      </c>
      <c r="CW29" s="90" t="s">
        <v>73</v>
      </c>
      <c r="CX29" s="90" t="s">
        <v>230</v>
      </c>
      <c r="CY29" s="90" t="s">
        <v>73</v>
      </c>
      <c r="CZ29" s="90" t="s">
        <v>73</v>
      </c>
      <c r="DA29" s="90" t="s">
        <v>73</v>
      </c>
      <c r="DB29" s="90" t="s">
        <v>230</v>
      </c>
      <c r="DC29" s="90" t="s">
        <v>73</v>
      </c>
      <c r="DD29" s="90" t="s">
        <v>73</v>
      </c>
      <c r="DE29" s="90" t="s">
        <v>73</v>
      </c>
      <c r="DF29" s="90" t="s">
        <v>73</v>
      </c>
      <c r="DG29" s="90" t="s">
        <v>73</v>
      </c>
      <c r="DH29" s="90" t="s">
        <v>73</v>
      </c>
      <c r="DI29" s="90" t="s">
        <v>230</v>
      </c>
      <c r="DJ29" s="90" t="s">
        <v>73</v>
      </c>
      <c r="DK29" s="90" t="s">
        <v>73</v>
      </c>
      <c r="DL29" s="90" t="s">
        <v>230</v>
      </c>
      <c r="DM29" s="90" t="s">
        <v>73</v>
      </c>
      <c r="DN29" s="90" t="s">
        <v>73</v>
      </c>
      <c r="DO29" s="90" t="s">
        <v>73</v>
      </c>
      <c r="DP29" s="90" t="s">
        <v>73</v>
      </c>
      <c r="DQ29" s="90" t="s">
        <v>73</v>
      </c>
      <c r="DR29" s="90" t="s">
        <v>73</v>
      </c>
      <c r="DS29" s="90" t="s">
        <v>73</v>
      </c>
      <c r="DT29" s="90" t="s">
        <v>73</v>
      </c>
      <c r="DU29" s="90" t="s">
        <v>73</v>
      </c>
      <c r="DV29" s="90" t="s">
        <v>73</v>
      </c>
      <c r="DW29" s="90" t="s">
        <v>73</v>
      </c>
      <c r="DX29" s="90" t="s">
        <v>73</v>
      </c>
      <c r="DY29" s="90" t="s">
        <v>73</v>
      </c>
      <c r="DZ29" s="90" t="s">
        <v>73</v>
      </c>
      <c r="EA29" s="90" t="s">
        <v>73</v>
      </c>
      <c r="EB29" s="90" t="s">
        <v>73</v>
      </c>
      <c r="EC29" s="90" t="s">
        <v>73</v>
      </c>
      <c r="ED29" s="90" t="s">
        <v>73</v>
      </c>
      <c r="EE29" s="90" t="s">
        <v>73</v>
      </c>
      <c r="EF29" s="90" t="s">
        <v>73</v>
      </c>
      <c r="EG29" s="90" t="s">
        <v>73</v>
      </c>
    </row>
    <row r="30" spans="1:137">
      <c r="A30" s="103"/>
      <c r="B30" s="24" t="s">
        <v>100</v>
      </c>
      <c r="C30" s="81" t="s">
        <v>54</v>
      </c>
      <c r="D30" s="90" t="s">
        <v>271</v>
      </c>
      <c r="E30" s="89" t="s">
        <v>270</v>
      </c>
      <c r="F30" s="90" t="s">
        <v>271</v>
      </c>
      <c r="G30" s="89" t="s">
        <v>270</v>
      </c>
      <c r="H30" s="89" t="s">
        <v>230</v>
      </c>
      <c r="I30" s="89" t="s">
        <v>230</v>
      </c>
      <c r="J30" s="89" t="s">
        <v>270</v>
      </c>
      <c r="K30" s="90" t="s">
        <v>271</v>
      </c>
      <c r="L30" s="88" t="s">
        <v>271</v>
      </c>
      <c r="M30" s="88" t="s">
        <v>271</v>
      </c>
      <c r="N30" s="88" t="s">
        <v>271</v>
      </c>
      <c r="O30" s="89" t="s">
        <v>230</v>
      </c>
      <c r="P30" s="88" t="s">
        <v>271</v>
      </c>
      <c r="Q30" s="90" t="s">
        <v>271</v>
      </c>
      <c r="R30" s="90" t="s">
        <v>271</v>
      </c>
      <c r="S30" s="90" t="s">
        <v>73</v>
      </c>
      <c r="T30" s="89" t="s">
        <v>149</v>
      </c>
      <c r="U30" s="90" t="s">
        <v>73</v>
      </c>
      <c r="V30" s="89" t="s">
        <v>270</v>
      </c>
      <c r="W30" s="90" t="s">
        <v>73</v>
      </c>
      <c r="X30" s="89" t="s">
        <v>230</v>
      </c>
      <c r="Y30" s="90" t="s">
        <v>73</v>
      </c>
      <c r="Z30" s="89" t="s">
        <v>270</v>
      </c>
      <c r="AA30" s="90" t="s">
        <v>73</v>
      </c>
      <c r="AB30" s="90" t="s">
        <v>73</v>
      </c>
      <c r="AC30" s="89" t="s">
        <v>270</v>
      </c>
      <c r="AD30" s="89" t="s">
        <v>230</v>
      </c>
      <c r="AE30" s="89" t="s">
        <v>270</v>
      </c>
      <c r="AF30" s="90" t="s">
        <v>73</v>
      </c>
      <c r="AG30" s="90" t="s">
        <v>73</v>
      </c>
      <c r="AH30" s="90" t="s">
        <v>73</v>
      </c>
      <c r="AI30" s="90" t="s">
        <v>73</v>
      </c>
      <c r="AJ30" s="90" t="s">
        <v>73</v>
      </c>
      <c r="AK30" s="90" t="s">
        <v>73</v>
      </c>
      <c r="AL30" s="89" t="s">
        <v>270</v>
      </c>
      <c r="AM30" s="90" t="s">
        <v>73</v>
      </c>
      <c r="AN30" s="90" t="s">
        <v>73</v>
      </c>
      <c r="AO30" s="90" t="s">
        <v>73</v>
      </c>
      <c r="AP30" s="89" t="s">
        <v>270</v>
      </c>
      <c r="AQ30" s="90" t="s">
        <v>73</v>
      </c>
      <c r="AR30" s="89" t="s">
        <v>270</v>
      </c>
      <c r="AS30" s="90" t="s">
        <v>73</v>
      </c>
      <c r="AT30" s="89" t="s">
        <v>270</v>
      </c>
      <c r="AU30" s="90" t="s">
        <v>73</v>
      </c>
      <c r="AV30" s="90" t="s">
        <v>73</v>
      </c>
      <c r="AW30" s="90" t="s">
        <v>73</v>
      </c>
      <c r="AX30" s="90" t="s">
        <v>73</v>
      </c>
      <c r="AY30" s="90" t="s">
        <v>73</v>
      </c>
      <c r="AZ30" s="89" t="s">
        <v>270</v>
      </c>
      <c r="BA30" s="90" t="s">
        <v>73</v>
      </c>
      <c r="BB30" s="90" t="s">
        <v>73</v>
      </c>
      <c r="BC30" s="90" t="s">
        <v>73</v>
      </c>
      <c r="BD30" s="90" t="s">
        <v>73</v>
      </c>
      <c r="BE30" s="90" t="s">
        <v>73</v>
      </c>
      <c r="BF30" s="90" t="s">
        <v>73</v>
      </c>
      <c r="BG30" s="90" t="s">
        <v>73</v>
      </c>
      <c r="BH30" s="90" t="s">
        <v>73</v>
      </c>
      <c r="BI30" s="90" t="s">
        <v>73</v>
      </c>
      <c r="BJ30" s="89" t="s">
        <v>149</v>
      </c>
      <c r="BK30" s="90" t="s">
        <v>73</v>
      </c>
      <c r="BL30" s="90" t="s">
        <v>73</v>
      </c>
      <c r="BM30" s="90" t="s">
        <v>73</v>
      </c>
      <c r="BN30" s="90" t="s">
        <v>73</v>
      </c>
      <c r="BO30" s="90" t="s">
        <v>73</v>
      </c>
      <c r="BP30" s="90" t="s">
        <v>73</v>
      </c>
      <c r="BQ30" s="90" t="s">
        <v>73</v>
      </c>
      <c r="BR30" s="89" t="s">
        <v>230</v>
      </c>
      <c r="BS30" s="90" t="s">
        <v>73</v>
      </c>
      <c r="BT30" s="90" t="s">
        <v>73</v>
      </c>
      <c r="BU30" s="90" t="s">
        <v>73</v>
      </c>
      <c r="BV30" s="90" t="s">
        <v>73</v>
      </c>
      <c r="BW30" s="90" t="s">
        <v>73</v>
      </c>
      <c r="BX30" s="89" t="s">
        <v>230</v>
      </c>
      <c r="BY30" s="90" t="s">
        <v>73</v>
      </c>
      <c r="BZ30" s="90" t="s">
        <v>73</v>
      </c>
      <c r="CA30" s="89" t="s">
        <v>149</v>
      </c>
      <c r="CB30" s="90" t="s">
        <v>73</v>
      </c>
      <c r="CC30" s="90" t="s">
        <v>73</v>
      </c>
      <c r="CD30" s="89" t="s">
        <v>149</v>
      </c>
      <c r="CE30" s="90" t="s">
        <v>73</v>
      </c>
      <c r="CF30" s="90" t="s">
        <v>73</v>
      </c>
      <c r="CG30" s="90" t="s">
        <v>73</v>
      </c>
      <c r="CH30" s="89" t="s">
        <v>149</v>
      </c>
      <c r="CI30" s="90" t="s">
        <v>73</v>
      </c>
      <c r="CJ30" s="90" t="s">
        <v>73</v>
      </c>
      <c r="CK30" s="90" t="s">
        <v>73</v>
      </c>
      <c r="CL30" s="90" t="s">
        <v>128</v>
      </c>
      <c r="CM30" s="90" t="s">
        <v>73</v>
      </c>
      <c r="CN30" s="90" t="s">
        <v>73</v>
      </c>
      <c r="CO30" s="90" t="s">
        <v>73</v>
      </c>
      <c r="CP30" s="90" t="s">
        <v>73</v>
      </c>
      <c r="CQ30" s="90" t="s">
        <v>73</v>
      </c>
      <c r="CR30" s="90" t="s">
        <v>73</v>
      </c>
      <c r="CS30" s="90" t="s">
        <v>73</v>
      </c>
      <c r="CT30" s="90" t="s">
        <v>73</v>
      </c>
      <c r="CU30" s="90" t="s">
        <v>128</v>
      </c>
      <c r="CV30" s="90" t="s">
        <v>73</v>
      </c>
      <c r="CW30" s="90" t="s">
        <v>73</v>
      </c>
      <c r="CX30" s="90" t="s">
        <v>230</v>
      </c>
      <c r="CY30" s="90" t="s">
        <v>73</v>
      </c>
      <c r="CZ30" s="90" t="s">
        <v>73</v>
      </c>
      <c r="DA30" s="90" t="s">
        <v>73</v>
      </c>
      <c r="DB30" s="90" t="s">
        <v>230</v>
      </c>
      <c r="DC30" s="90" t="s">
        <v>73</v>
      </c>
      <c r="DD30" s="90" t="s">
        <v>73</v>
      </c>
      <c r="DE30" s="90" t="s">
        <v>73</v>
      </c>
      <c r="DF30" s="90" t="s">
        <v>73</v>
      </c>
      <c r="DG30" s="90" t="s">
        <v>73</v>
      </c>
      <c r="DH30" s="90" t="s">
        <v>73</v>
      </c>
      <c r="DI30" s="90" t="s">
        <v>230</v>
      </c>
      <c r="DJ30" s="90" t="s">
        <v>73</v>
      </c>
      <c r="DK30" s="90" t="s">
        <v>73</v>
      </c>
      <c r="DL30" s="90" t="s">
        <v>230</v>
      </c>
      <c r="DM30" s="90" t="s">
        <v>73</v>
      </c>
      <c r="DN30" s="90" t="s">
        <v>73</v>
      </c>
      <c r="DO30" s="90">
        <v>39893037</v>
      </c>
      <c r="DP30" s="90" t="s">
        <v>73</v>
      </c>
      <c r="DQ30" s="90" t="s">
        <v>73</v>
      </c>
      <c r="DR30" s="90" t="s">
        <v>73</v>
      </c>
      <c r="DS30" s="90" t="s">
        <v>73</v>
      </c>
      <c r="DT30" s="90" t="s">
        <v>73</v>
      </c>
      <c r="DU30" s="90" t="s">
        <v>73</v>
      </c>
      <c r="DV30" s="90" t="s">
        <v>73</v>
      </c>
      <c r="DW30" s="90" t="s">
        <v>73</v>
      </c>
      <c r="DX30" s="90" t="s">
        <v>73</v>
      </c>
      <c r="DY30" s="90" t="s">
        <v>73</v>
      </c>
      <c r="DZ30" s="90" t="s">
        <v>73</v>
      </c>
      <c r="EA30" s="90" t="s">
        <v>73</v>
      </c>
      <c r="EB30" s="90" t="s">
        <v>73</v>
      </c>
      <c r="EC30" s="90" t="s">
        <v>73</v>
      </c>
      <c r="ED30" s="90" t="s">
        <v>73</v>
      </c>
      <c r="EE30" s="90" t="s">
        <v>73</v>
      </c>
      <c r="EF30" s="90" t="s">
        <v>73</v>
      </c>
      <c r="EG30" s="90" t="s">
        <v>73</v>
      </c>
    </row>
    <row r="31" spans="1:137">
      <c r="A31" s="103"/>
      <c r="B31" s="24" t="s">
        <v>101</v>
      </c>
      <c r="C31" s="81" t="s">
        <v>55</v>
      </c>
      <c r="D31" s="90" t="s">
        <v>271</v>
      </c>
      <c r="E31" s="89" t="s">
        <v>270</v>
      </c>
      <c r="F31" s="90" t="s">
        <v>271</v>
      </c>
      <c r="G31" s="89" t="s">
        <v>270</v>
      </c>
      <c r="H31" s="89" t="s">
        <v>230</v>
      </c>
      <c r="I31" s="89" t="s">
        <v>230</v>
      </c>
      <c r="J31" s="89" t="s">
        <v>270</v>
      </c>
      <c r="K31" s="90" t="s">
        <v>271</v>
      </c>
      <c r="L31" s="88" t="s">
        <v>271</v>
      </c>
      <c r="M31" s="88" t="s">
        <v>271</v>
      </c>
      <c r="N31" s="88" t="s">
        <v>271</v>
      </c>
      <c r="O31" s="89" t="s">
        <v>230</v>
      </c>
      <c r="P31" s="88" t="s">
        <v>271</v>
      </c>
      <c r="Q31" s="90" t="s">
        <v>271</v>
      </c>
      <c r="R31" s="90" t="s">
        <v>271</v>
      </c>
      <c r="S31" s="90" t="s">
        <v>73</v>
      </c>
      <c r="T31" s="89" t="s">
        <v>149</v>
      </c>
      <c r="U31" s="90" t="s">
        <v>73</v>
      </c>
      <c r="V31" s="89" t="s">
        <v>270</v>
      </c>
      <c r="W31" s="90" t="s">
        <v>73</v>
      </c>
      <c r="X31" s="89" t="s">
        <v>230</v>
      </c>
      <c r="Y31" s="90" t="s">
        <v>73</v>
      </c>
      <c r="Z31" s="89" t="s">
        <v>270</v>
      </c>
      <c r="AA31" s="90" t="s">
        <v>73</v>
      </c>
      <c r="AB31" s="90" t="s">
        <v>73</v>
      </c>
      <c r="AC31" s="89" t="s">
        <v>270</v>
      </c>
      <c r="AD31" s="89" t="s">
        <v>230</v>
      </c>
      <c r="AE31" s="89" t="s">
        <v>270</v>
      </c>
      <c r="AF31" s="90" t="s">
        <v>73</v>
      </c>
      <c r="AG31" s="90" t="s">
        <v>73</v>
      </c>
      <c r="AH31" s="90" t="s">
        <v>73</v>
      </c>
      <c r="AI31" s="90" t="s">
        <v>73</v>
      </c>
      <c r="AJ31" s="90" t="s">
        <v>73</v>
      </c>
      <c r="AK31" s="90" t="s">
        <v>73</v>
      </c>
      <c r="AL31" s="89" t="s">
        <v>270</v>
      </c>
      <c r="AM31" s="90" t="s">
        <v>73</v>
      </c>
      <c r="AN31" s="90" t="s">
        <v>73</v>
      </c>
      <c r="AO31" s="90" t="s">
        <v>73</v>
      </c>
      <c r="AP31" s="89" t="s">
        <v>270</v>
      </c>
      <c r="AQ31" s="90" t="s">
        <v>73</v>
      </c>
      <c r="AR31" s="89" t="s">
        <v>270</v>
      </c>
      <c r="AS31" s="90" t="s">
        <v>73</v>
      </c>
      <c r="AT31" s="89" t="s">
        <v>270</v>
      </c>
      <c r="AU31" s="90" t="s">
        <v>73</v>
      </c>
      <c r="AV31" s="90" t="s">
        <v>73</v>
      </c>
      <c r="AW31" s="90" t="s">
        <v>73</v>
      </c>
      <c r="AX31" s="90" t="s">
        <v>73</v>
      </c>
      <c r="AY31" s="90" t="s">
        <v>73</v>
      </c>
      <c r="AZ31" s="89" t="s">
        <v>270</v>
      </c>
      <c r="BA31" s="90" t="s">
        <v>73</v>
      </c>
      <c r="BB31" s="90" t="s">
        <v>73</v>
      </c>
      <c r="BC31" s="90" t="s">
        <v>73</v>
      </c>
      <c r="BD31" s="90" t="s">
        <v>73</v>
      </c>
      <c r="BE31" s="90" t="s">
        <v>73</v>
      </c>
      <c r="BF31" s="90" t="s">
        <v>73</v>
      </c>
      <c r="BG31" s="90" t="s">
        <v>73</v>
      </c>
      <c r="BH31" s="90" t="s">
        <v>73</v>
      </c>
      <c r="BI31" s="90" t="s">
        <v>73</v>
      </c>
      <c r="BJ31" s="89" t="s">
        <v>149</v>
      </c>
      <c r="BK31" s="90" t="s">
        <v>73</v>
      </c>
      <c r="BL31" s="90" t="s">
        <v>73</v>
      </c>
      <c r="BM31" s="90" t="s">
        <v>73</v>
      </c>
      <c r="BN31" s="90" t="s">
        <v>73</v>
      </c>
      <c r="BO31" s="90" t="s">
        <v>73</v>
      </c>
      <c r="BP31" s="90" t="s">
        <v>73</v>
      </c>
      <c r="BQ31" s="90" t="s">
        <v>73</v>
      </c>
      <c r="BR31" s="89" t="s">
        <v>230</v>
      </c>
      <c r="BS31" s="90" t="s">
        <v>73</v>
      </c>
      <c r="BT31" s="90" t="s">
        <v>73</v>
      </c>
      <c r="BU31" s="90" t="s">
        <v>73</v>
      </c>
      <c r="BV31" s="90" t="s">
        <v>73</v>
      </c>
      <c r="BW31" s="90" t="s">
        <v>73</v>
      </c>
      <c r="BX31" s="89" t="s">
        <v>230</v>
      </c>
      <c r="BY31" s="90" t="s">
        <v>73</v>
      </c>
      <c r="BZ31" s="90" t="s">
        <v>73</v>
      </c>
      <c r="CA31" s="89" t="s">
        <v>149</v>
      </c>
      <c r="CB31" s="90" t="s">
        <v>73</v>
      </c>
      <c r="CC31" s="90" t="s">
        <v>73</v>
      </c>
      <c r="CD31" s="89" t="s">
        <v>149</v>
      </c>
      <c r="CE31" s="90" t="s">
        <v>73</v>
      </c>
      <c r="CF31" s="90" t="s">
        <v>73</v>
      </c>
      <c r="CG31" s="90" t="s">
        <v>73</v>
      </c>
      <c r="CH31" s="89" t="s">
        <v>149</v>
      </c>
      <c r="CI31" s="90" t="s">
        <v>73</v>
      </c>
      <c r="CJ31" s="90" t="s">
        <v>73</v>
      </c>
      <c r="CK31" s="90" t="s">
        <v>73</v>
      </c>
      <c r="CL31" s="90" t="s">
        <v>128</v>
      </c>
      <c r="CM31" s="90" t="s">
        <v>73</v>
      </c>
      <c r="CN31" s="90" t="s">
        <v>73</v>
      </c>
      <c r="CO31" s="90" t="s">
        <v>73</v>
      </c>
      <c r="CP31" s="90" t="s">
        <v>73</v>
      </c>
      <c r="CQ31" s="90" t="s">
        <v>73</v>
      </c>
      <c r="CR31" s="90" t="s">
        <v>73</v>
      </c>
      <c r="CS31" s="90" t="s">
        <v>73</v>
      </c>
      <c r="CT31" s="90" t="s">
        <v>73</v>
      </c>
      <c r="CU31" s="90" t="s">
        <v>128</v>
      </c>
      <c r="CV31" s="90" t="s">
        <v>73</v>
      </c>
      <c r="CW31" s="90" t="s">
        <v>73</v>
      </c>
      <c r="CX31" s="90" t="s">
        <v>230</v>
      </c>
      <c r="CY31" s="90" t="s">
        <v>73</v>
      </c>
      <c r="CZ31" s="90" t="s">
        <v>73</v>
      </c>
      <c r="DA31" s="90" t="s">
        <v>73</v>
      </c>
      <c r="DB31" s="90" t="s">
        <v>230</v>
      </c>
      <c r="DC31" s="90" t="s">
        <v>73</v>
      </c>
      <c r="DD31" s="90" t="s">
        <v>73</v>
      </c>
      <c r="DE31" s="90" t="s">
        <v>73</v>
      </c>
      <c r="DF31" s="90" t="s">
        <v>73</v>
      </c>
      <c r="DG31" s="90" t="s">
        <v>73</v>
      </c>
      <c r="DH31" s="90" t="s">
        <v>73</v>
      </c>
      <c r="DI31" s="90" t="s">
        <v>230</v>
      </c>
      <c r="DJ31" s="90" t="s">
        <v>73</v>
      </c>
      <c r="DK31" s="90" t="s">
        <v>73</v>
      </c>
      <c r="DL31" s="90" t="s">
        <v>230</v>
      </c>
      <c r="DM31" s="90" t="s">
        <v>73</v>
      </c>
      <c r="DN31" s="90" t="s">
        <v>73</v>
      </c>
      <c r="DO31" s="90" t="s">
        <v>73</v>
      </c>
      <c r="DP31" s="90" t="s">
        <v>73</v>
      </c>
      <c r="DQ31" s="90" t="s">
        <v>73</v>
      </c>
      <c r="DR31" s="90" t="s">
        <v>73</v>
      </c>
      <c r="DS31" s="90" t="s">
        <v>73</v>
      </c>
      <c r="DT31" s="90" t="s">
        <v>73</v>
      </c>
      <c r="DU31" s="90" t="s">
        <v>73</v>
      </c>
      <c r="DV31" s="90" t="s">
        <v>73</v>
      </c>
      <c r="DW31" s="90" t="s">
        <v>73</v>
      </c>
      <c r="DX31" s="90" t="s">
        <v>73</v>
      </c>
      <c r="DY31" s="90" t="s">
        <v>73</v>
      </c>
      <c r="DZ31" s="90" t="s">
        <v>73</v>
      </c>
      <c r="EA31" s="90" t="s">
        <v>73</v>
      </c>
      <c r="EB31" s="90" t="s">
        <v>73</v>
      </c>
      <c r="EC31" s="90" t="s">
        <v>73</v>
      </c>
      <c r="ED31" s="90" t="s">
        <v>73</v>
      </c>
      <c r="EE31" s="90" t="s">
        <v>73</v>
      </c>
      <c r="EF31" s="90" t="s">
        <v>73</v>
      </c>
      <c r="EG31" s="90" t="s">
        <v>73</v>
      </c>
    </row>
    <row r="32" spans="1:137">
      <c r="A32" s="103"/>
      <c r="B32" s="24" t="s">
        <v>102</v>
      </c>
      <c r="C32" s="81" t="s">
        <v>56</v>
      </c>
      <c r="D32" s="90" t="s">
        <v>271</v>
      </c>
      <c r="E32" s="89" t="s">
        <v>270</v>
      </c>
      <c r="F32" s="90" t="s">
        <v>271</v>
      </c>
      <c r="G32" s="89" t="s">
        <v>270</v>
      </c>
      <c r="H32" s="89" t="s">
        <v>230</v>
      </c>
      <c r="I32" s="89" t="s">
        <v>230</v>
      </c>
      <c r="J32" s="89" t="s">
        <v>270</v>
      </c>
      <c r="K32" s="90" t="s">
        <v>271</v>
      </c>
      <c r="L32" s="88" t="s">
        <v>271</v>
      </c>
      <c r="M32" s="88" t="s">
        <v>271</v>
      </c>
      <c r="N32" s="88" t="s">
        <v>271</v>
      </c>
      <c r="O32" s="89" t="s">
        <v>230</v>
      </c>
      <c r="P32" s="88" t="s">
        <v>271</v>
      </c>
      <c r="Q32" s="90" t="s">
        <v>271</v>
      </c>
      <c r="R32" s="90" t="s">
        <v>271</v>
      </c>
      <c r="S32" s="90" t="s">
        <v>73</v>
      </c>
      <c r="T32" s="89" t="s">
        <v>149</v>
      </c>
      <c r="U32" s="90" t="s">
        <v>73</v>
      </c>
      <c r="V32" s="89" t="s">
        <v>270</v>
      </c>
      <c r="W32" s="90" t="s">
        <v>73</v>
      </c>
      <c r="X32" s="89" t="s">
        <v>230</v>
      </c>
      <c r="Y32" s="90" t="s">
        <v>73</v>
      </c>
      <c r="Z32" s="89" t="s">
        <v>270</v>
      </c>
      <c r="AA32" s="90" t="s">
        <v>73</v>
      </c>
      <c r="AB32" s="90" t="s">
        <v>73</v>
      </c>
      <c r="AC32" s="89" t="s">
        <v>270</v>
      </c>
      <c r="AD32" s="89" t="s">
        <v>230</v>
      </c>
      <c r="AE32" s="89" t="s">
        <v>270</v>
      </c>
      <c r="AF32" s="90" t="s">
        <v>73</v>
      </c>
      <c r="AG32" s="90" t="s">
        <v>73</v>
      </c>
      <c r="AH32" s="90" t="s">
        <v>73</v>
      </c>
      <c r="AI32" s="90" t="s">
        <v>73</v>
      </c>
      <c r="AJ32" s="90" t="s">
        <v>73</v>
      </c>
      <c r="AK32" s="90" t="s">
        <v>73</v>
      </c>
      <c r="AL32" s="89" t="s">
        <v>270</v>
      </c>
      <c r="AM32" s="90" t="s">
        <v>73</v>
      </c>
      <c r="AN32" s="90" t="s">
        <v>73</v>
      </c>
      <c r="AO32" s="90" t="s">
        <v>73</v>
      </c>
      <c r="AP32" s="89" t="s">
        <v>270</v>
      </c>
      <c r="AQ32" s="90" t="s">
        <v>73</v>
      </c>
      <c r="AR32" s="89" t="s">
        <v>270</v>
      </c>
      <c r="AS32" s="90" t="s">
        <v>73</v>
      </c>
      <c r="AT32" s="89" t="s">
        <v>270</v>
      </c>
      <c r="AU32" s="90" t="s">
        <v>73</v>
      </c>
      <c r="AV32" s="90" t="s">
        <v>73</v>
      </c>
      <c r="AW32" s="90" t="s">
        <v>73</v>
      </c>
      <c r="AX32" s="90" t="s">
        <v>73</v>
      </c>
      <c r="AY32" s="90" t="s">
        <v>73</v>
      </c>
      <c r="AZ32" s="89" t="s">
        <v>270</v>
      </c>
      <c r="BA32" s="90" t="s">
        <v>73</v>
      </c>
      <c r="BB32" s="90" t="s">
        <v>73</v>
      </c>
      <c r="BC32" s="90" t="s">
        <v>73</v>
      </c>
      <c r="BD32" s="91">
        <v>0</v>
      </c>
      <c r="BE32" s="90" t="s">
        <v>73</v>
      </c>
      <c r="BF32" s="90" t="s">
        <v>73</v>
      </c>
      <c r="BG32" s="90" t="s">
        <v>73</v>
      </c>
      <c r="BH32" s="90" t="s">
        <v>73</v>
      </c>
      <c r="BI32" s="90" t="s">
        <v>73</v>
      </c>
      <c r="BJ32" s="89" t="s">
        <v>149</v>
      </c>
      <c r="BK32" s="90" t="s">
        <v>73</v>
      </c>
      <c r="BL32" s="90" t="s">
        <v>73</v>
      </c>
      <c r="BM32" s="90" t="s">
        <v>73</v>
      </c>
      <c r="BN32" s="90" t="s">
        <v>73</v>
      </c>
      <c r="BO32" s="90" t="s">
        <v>73</v>
      </c>
      <c r="BP32" s="90" t="s">
        <v>73</v>
      </c>
      <c r="BQ32" s="90" t="s">
        <v>73</v>
      </c>
      <c r="BR32" s="89" t="s">
        <v>230</v>
      </c>
      <c r="BS32" s="90" t="s">
        <v>73</v>
      </c>
      <c r="BT32" s="90" t="s">
        <v>73</v>
      </c>
      <c r="BU32" s="90" t="s">
        <v>73</v>
      </c>
      <c r="BV32" s="90" t="s">
        <v>73</v>
      </c>
      <c r="BW32" s="90" t="s">
        <v>73</v>
      </c>
      <c r="BX32" s="89" t="s">
        <v>230</v>
      </c>
      <c r="BY32" s="90" t="s">
        <v>73</v>
      </c>
      <c r="BZ32" s="90" t="s">
        <v>73</v>
      </c>
      <c r="CA32" s="89" t="s">
        <v>149</v>
      </c>
      <c r="CB32" s="90" t="s">
        <v>73</v>
      </c>
      <c r="CC32" s="90" t="s">
        <v>73</v>
      </c>
      <c r="CD32" s="89" t="s">
        <v>149</v>
      </c>
      <c r="CE32" s="90" t="s">
        <v>73</v>
      </c>
      <c r="CF32" s="90" t="s">
        <v>73</v>
      </c>
      <c r="CG32" s="90" t="s">
        <v>73</v>
      </c>
      <c r="CH32" s="89" t="s">
        <v>149</v>
      </c>
      <c r="CI32" s="90" t="s">
        <v>73</v>
      </c>
      <c r="CJ32" s="90" t="s">
        <v>73</v>
      </c>
      <c r="CK32" s="90" t="s">
        <v>73</v>
      </c>
      <c r="CL32" s="90" t="s">
        <v>128</v>
      </c>
      <c r="CM32" s="90" t="s">
        <v>73</v>
      </c>
      <c r="CN32" s="90" t="s">
        <v>73</v>
      </c>
      <c r="CO32" s="90" t="s">
        <v>73</v>
      </c>
      <c r="CP32" s="90" t="s">
        <v>73</v>
      </c>
      <c r="CQ32" s="90" t="s">
        <v>73</v>
      </c>
      <c r="CR32" s="90" t="s">
        <v>73</v>
      </c>
      <c r="CS32" s="90" t="s">
        <v>73</v>
      </c>
      <c r="CT32" s="90" t="s">
        <v>73</v>
      </c>
      <c r="CU32" s="90" t="s">
        <v>128</v>
      </c>
      <c r="CV32" s="90" t="s">
        <v>73</v>
      </c>
      <c r="CW32" s="90" t="s">
        <v>73</v>
      </c>
      <c r="CX32" s="90" t="s">
        <v>230</v>
      </c>
      <c r="CY32" s="90" t="s">
        <v>73</v>
      </c>
      <c r="CZ32" s="90" t="s">
        <v>73</v>
      </c>
      <c r="DA32" s="90" t="s">
        <v>73</v>
      </c>
      <c r="DB32" s="90" t="s">
        <v>230</v>
      </c>
      <c r="DC32" s="90" t="s">
        <v>73</v>
      </c>
      <c r="DD32" s="90" t="s">
        <v>73</v>
      </c>
      <c r="DE32" s="90" t="s">
        <v>73</v>
      </c>
      <c r="DF32" s="90" t="s">
        <v>73</v>
      </c>
      <c r="DG32" s="90" t="s">
        <v>73</v>
      </c>
      <c r="DH32" s="90" t="s">
        <v>73</v>
      </c>
      <c r="DI32" s="90" t="s">
        <v>230</v>
      </c>
      <c r="DJ32" s="90" t="s">
        <v>73</v>
      </c>
      <c r="DK32" s="90" t="s">
        <v>73</v>
      </c>
      <c r="DL32" s="90" t="s">
        <v>230</v>
      </c>
      <c r="DM32" s="90" t="s">
        <v>73</v>
      </c>
      <c r="DN32" s="90" t="s">
        <v>73</v>
      </c>
      <c r="DO32" s="90" t="s">
        <v>73</v>
      </c>
      <c r="DP32" s="90" t="s">
        <v>73</v>
      </c>
      <c r="DQ32" s="90" t="s">
        <v>73</v>
      </c>
      <c r="DR32" s="90" t="s">
        <v>73</v>
      </c>
      <c r="DS32" s="90" t="s">
        <v>73</v>
      </c>
      <c r="DT32" s="90" t="s">
        <v>73</v>
      </c>
      <c r="DU32" s="90" t="s">
        <v>73</v>
      </c>
      <c r="DV32" s="90" t="s">
        <v>73</v>
      </c>
      <c r="DW32" s="90" t="s">
        <v>73</v>
      </c>
      <c r="DX32" s="90" t="s">
        <v>73</v>
      </c>
      <c r="DY32" s="90" t="s">
        <v>73</v>
      </c>
      <c r="DZ32" s="90" t="s">
        <v>73</v>
      </c>
      <c r="EA32" s="90" t="s">
        <v>73</v>
      </c>
      <c r="EB32" s="90" t="s">
        <v>73</v>
      </c>
      <c r="EC32" s="90" t="s">
        <v>73</v>
      </c>
      <c r="ED32" s="90" t="s">
        <v>73</v>
      </c>
      <c r="EE32" s="90" t="s">
        <v>73</v>
      </c>
      <c r="EF32" s="90" t="s">
        <v>73</v>
      </c>
      <c r="EG32" s="90" t="s">
        <v>73</v>
      </c>
    </row>
    <row r="33" spans="1:137">
      <c r="A33" s="103"/>
      <c r="B33" s="24" t="s">
        <v>103</v>
      </c>
      <c r="C33" s="81" t="s">
        <v>57</v>
      </c>
      <c r="D33" s="90" t="s">
        <v>271</v>
      </c>
      <c r="E33" s="89" t="s">
        <v>270</v>
      </c>
      <c r="F33" s="90">
        <v>1507385</v>
      </c>
      <c r="G33" s="89" t="s">
        <v>270</v>
      </c>
      <c r="H33" s="89" t="s">
        <v>230</v>
      </c>
      <c r="I33" s="89" t="s">
        <v>230</v>
      </c>
      <c r="J33" s="89" t="s">
        <v>270</v>
      </c>
      <c r="K33" s="90" t="s">
        <v>271</v>
      </c>
      <c r="L33" s="88" t="s">
        <v>271</v>
      </c>
      <c r="M33" s="88" t="s">
        <v>271</v>
      </c>
      <c r="N33" s="88" t="s">
        <v>271</v>
      </c>
      <c r="O33" s="89" t="s">
        <v>230</v>
      </c>
      <c r="P33" s="88" t="s">
        <v>271</v>
      </c>
      <c r="Q33" s="90">
        <v>2672834</v>
      </c>
      <c r="R33" s="90" t="s">
        <v>271</v>
      </c>
      <c r="S33" s="90" t="s">
        <v>73</v>
      </c>
      <c r="T33" s="89" t="s">
        <v>149</v>
      </c>
      <c r="U33" s="90">
        <v>16226206</v>
      </c>
      <c r="V33" s="89" t="s">
        <v>270</v>
      </c>
      <c r="W33" s="90" t="s">
        <v>73</v>
      </c>
      <c r="X33" s="89" t="s">
        <v>230</v>
      </c>
      <c r="Y33" s="90" t="s">
        <v>73</v>
      </c>
      <c r="Z33" s="89" t="s">
        <v>270</v>
      </c>
      <c r="AA33" s="90" t="s">
        <v>73</v>
      </c>
      <c r="AB33" s="90" t="s">
        <v>73</v>
      </c>
      <c r="AC33" s="89" t="s">
        <v>270</v>
      </c>
      <c r="AD33" s="89" t="s">
        <v>230</v>
      </c>
      <c r="AE33" s="89" t="s">
        <v>270</v>
      </c>
      <c r="AF33" s="90" t="s">
        <v>73</v>
      </c>
      <c r="AG33" s="90" t="s">
        <v>73</v>
      </c>
      <c r="AH33" s="90" t="s">
        <v>73</v>
      </c>
      <c r="AI33" s="90" t="s">
        <v>73</v>
      </c>
      <c r="AJ33" s="90" t="s">
        <v>73</v>
      </c>
      <c r="AK33" s="90" t="s">
        <v>73</v>
      </c>
      <c r="AL33" s="89" t="s">
        <v>270</v>
      </c>
      <c r="AM33" s="90" t="s">
        <v>73</v>
      </c>
      <c r="AN33" s="90">
        <v>55197393</v>
      </c>
      <c r="AO33" s="90" t="s">
        <v>73</v>
      </c>
      <c r="AP33" s="89" t="s">
        <v>270</v>
      </c>
      <c r="AQ33" s="90" t="s">
        <v>73</v>
      </c>
      <c r="AR33" s="89" t="s">
        <v>270</v>
      </c>
      <c r="AS33" s="90" t="s">
        <v>73</v>
      </c>
      <c r="AT33" s="89" t="s">
        <v>270</v>
      </c>
      <c r="AU33" s="90" t="s">
        <v>73</v>
      </c>
      <c r="AV33" s="90">
        <v>5291463</v>
      </c>
      <c r="AW33" s="90" t="s">
        <v>73</v>
      </c>
      <c r="AX33" s="90" t="s">
        <v>73</v>
      </c>
      <c r="AY33" s="90" t="s">
        <v>73</v>
      </c>
      <c r="AZ33" s="89" t="s">
        <v>270</v>
      </c>
      <c r="BA33" s="90" t="s">
        <v>73</v>
      </c>
      <c r="BB33" s="90" t="s">
        <v>73</v>
      </c>
      <c r="BC33" s="90" t="s">
        <v>73</v>
      </c>
      <c r="BD33" s="90">
        <v>8141520</v>
      </c>
      <c r="BE33" s="90" t="s">
        <v>73</v>
      </c>
      <c r="BF33" s="90" t="s">
        <v>73</v>
      </c>
      <c r="BG33" s="90">
        <v>11785691</v>
      </c>
      <c r="BH33" s="90" t="s">
        <v>73</v>
      </c>
      <c r="BI33" s="90" t="s">
        <v>73</v>
      </c>
      <c r="BJ33" s="89" t="s">
        <v>149</v>
      </c>
      <c r="BK33" s="90" t="s">
        <v>73</v>
      </c>
      <c r="BL33" s="90" t="s">
        <v>73</v>
      </c>
      <c r="BM33" s="90" t="s">
        <v>73</v>
      </c>
      <c r="BN33" s="90" t="s">
        <v>73</v>
      </c>
      <c r="BO33" s="90" t="s">
        <v>73</v>
      </c>
      <c r="BP33" s="90" t="s">
        <v>73</v>
      </c>
      <c r="BQ33" s="90" t="s">
        <v>73</v>
      </c>
      <c r="BR33" s="89" t="s">
        <v>230</v>
      </c>
      <c r="BS33" s="90" t="s">
        <v>73</v>
      </c>
      <c r="BT33" s="90" t="s">
        <v>73</v>
      </c>
      <c r="BU33" s="90" t="s">
        <v>73</v>
      </c>
      <c r="BV33" s="90" t="s">
        <v>73</v>
      </c>
      <c r="BW33" s="90" t="s">
        <v>73</v>
      </c>
      <c r="BX33" s="89" t="s">
        <v>230</v>
      </c>
      <c r="BY33" s="90" t="s">
        <v>73</v>
      </c>
      <c r="BZ33" s="90" t="s">
        <v>73</v>
      </c>
      <c r="CA33" s="89" t="s">
        <v>149</v>
      </c>
      <c r="CB33" s="90" t="s">
        <v>73</v>
      </c>
      <c r="CC33" s="90" t="s">
        <v>73</v>
      </c>
      <c r="CD33" s="89" t="s">
        <v>149</v>
      </c>
      <c r="CE33" s="90" t="s">
        <v>73</v>
      </c>
      <c r="CF33" s="90" t="s">
        <v>73</v>
      </c>
      <c r="CG33" s="90" t="s">
        <v>73</v>
      </c>
      <c r="CH33" s="89" t="s">
        <v>149</v>
      </c>
      <c r="CI33" s="90" t="s">
        <v>73</v>
      </c>
      <c r="CJ33" s="90" t="s">
        <v>73</v>
      </c>
      <c r="CK33" s="90" t="s">
        <v>73</v>
      </c>
      <c r="CL33" s="90" t="s">
        <v>128</v>
      </c>
      <c r="CM33" s="90" t="s">
        <v>73</v>
      </c>
      <c r="CN33" s="90" t="s">
        <v>73</v>
      </c>
      <c r="CO33" s="90" t="s">
        <v>73</v>
      </c>
      <c r="CP33" s="90" t="s">
        <v>73</v>
      </c>
      <c r="CQ33" s="90" t="s">
        <v>73</v>
      </c>
      <c r="CR33" s="90">
        <v>7596932</v>
      </c>
      <c r="CS33" s="90" t="s">
        <v>73</v>
      </c>
      <c r="CT33" s="90" t="s">
        <v>73</v>
      </c>
      <c r="CU33" s="90" t="s">
        <v>128</v>
      </c>
      <c r="CV33" s="90" t="s">
        <v>73</v>
      </c>
      <c r="CW33" s="90" t="s">
        <v>73</v>
      </c>
      <c r="CX33" s="90" t="s">
        <v>230</v>
      </c>
      <c r="CY33" s="90" t="s">
        <v>73</v>
      </c>
      <c r="CZ33" s="90" t="s">
        <v>73</v>
      </c>
      <c r="DA33" s="90" t="s">
        <v>73</v>
      </c>
      <c r="DB33" s="90" t="s">
        <v>230</v>
      </c>
      <c r="DC33" s="90" t="s">
        <v>73</v>
      </c>
      <c r="DD33" s="90" t="s">
        <v>73</v>
      </c>
      <c r="DE33" s="90" t="s">
        <v>73</v>
      </c>
      <c r="DF33" s="90">
        <v>9972352</v>
      </c>
      <c r="DG33" s="90" t="s">
        <v>73</v>
      </c>
      <c r="DH33" s="90" t="s">
        <v>73</v>
      </c>
      <c r="DI33" s="90" t="s">
        <v>230</v>
      </c>
      <c r="DJ33" s="90" t="s">
        <v>73</v>
      </c>
      <c r="DK33" s="90" t="s">
        <v>73</v>
      </c>
      <c r="DL33" s="90" t="s">
        <v>230</v>
      </c>
      <c r="DM33" s="90" t="s">
        <v>73</v>
      </c>
      <c r="DN33" s="90" t="s">
        <v>73</v>
      </c>
      <c r="DO33" s="90" t="s">
        <v>73</v>
      </c>
      <c r="DP33" s="90" t="s">
        <v>73</v>
      </c>
      <c r="DQ33" s="90" t="s">
        <v>73</v>
      </c>
      <c r="DR33" s="90" t="s">
        <v>73</v>
      </c>
      <c r="DS33" s="90" t="s">
        <v>73</v>
      </c>
      <c r="DT33" s="90" t="s">
        <v>73</v>
      </c>
      <c r="DU33" s="90" t="s">
        <v>73</v>
      </c>
      <c r="DV33" s="90" t="s">
        <v>73</v>
      </c>
      <c r="DW33" s="90" t="s">
        <v>73</v>
      </c>
      <c r="DX33" s="90" t="s">
        <v>73</v>
      </c>
      <c r="DY33" s="90" t="s">
        <v>73</v>
      </c>
      <c r="DZ33" s="90">
        <v>17674762</v>
      </c>
      <c r="EA33" s="90" t="s">
        <v>73</v>
      </c>
      <c r="EB33" s="90" t="s">
        <v>73</v>
      </c>
      <c r="EC33" s="90" t="s">
        <v>73</v>
      </c>
      <c r="ED33" s="90">
        <v>5494228</v>
      </c>
      <c r="EE33" s="90" t="s">
        <v>73</v>
      </c>
      <c r="EF33" s="90">
        <v>52208456</v>
      </c>
      <c r="EG33" s="90" t="s">
        <v>73</v>
      </c>
    </row>
    <row r="34" spans="1:137">
      <c r="A34" s="103"/>
      <c r="B34" s="24" t="s">
        <v>104</v>
      </c>
      <c r="C34" s="81" t="s">
        <v>58</v>
      </c>
      <c r="D34" s="90" t="s">
        <v>271</v>
      </c>
      <c r="E34" s="89" t="s">
        <v>270</v>
      </c>
      <c r="F34" s="90" t="s">
        <v>271</v>
      </c>
      <c r="G34" s="89" t="s">
        <v>270</v>
      </c>
      <c r="H34" s="89" t="s">
        <v>230</v>
      </c>
      <c r="I34" s="89" t="s">
        <v>230</v>
      </c>
      <c r="J34" s="89" t="s">
        <v>270</v>
      </c>
      <c r="K34" s="90" t="s">
        <v>271</v>
      </c>
      <c r="L34" s="88" t="s">
        <v>271</v>
      </c>
      <c r="M34" s="88" t="s">
        <v>271</v>
      </c>
      <c r="N34" s="88" t="s">
        <v>271</v>
      </c>
      <c r="O34" s="89" t="s">
        <v>230</v>
      </c>
      <c r="P34" s="88" t="s">
        <v>271</v>
      </c>
      <c r="Q34" s="90" t="s">
        <v>271</v>
      </c>
      <c r="R34" s="90" t="s">
        <v>271</v>
      </c>
      <c r="S34" s="90" t="s">
        <v>73</v>
      </c>
      <c r="T34" s="89" t="s">
        <v>149</v>
      </c>
      <c r="U34" s="90" t="s">
        <v>73</v>
      </c>
      <c r="V34" s="89" t="s">
        <v>270</v>
      </c>
      <c r="W34" s="90" t="s">
        <v>73</v>
      </c>
      <c r="X34" s="89" t="s">
        <v>230</v>
      </c>
      <c r="Y34" s="90" t="s">
        <v>73</v>
      </c>
      <c r="Z34" s="89" t="s">
        <v>270</v>
      </c>
      <c r="AA34" s="90" t="s">
        <v>73</v>
      </c>
      <c r="AB34" s="90" t="s">
        <v>73</v>
      </c>
      <c r="AC34" s="89" t="s">
        <v>270</v>
      </c>
      <c r="AD34" s="89" t="s">
        <v>230</v>
      </c>
      <c r="AE34" s="89" t="s">
        <v>270</v>
      </c>
      <c r="AF34" s="90" t="s">
        <v>73</v>
      </c>
      <c r="AG34" s="90" t="s">
        <v>73</v>
      </c>
      <c r="AH34" s="90" t="s">
        <v>73</v>
      </c>
      <c r="AI34" s="90" t="s">
        <v>73</v>
      </c>
      <c r="AJ34" s="90" t="s">
        <v>73</v>
      </c>
      <c r="AK34" s="90" t="s">
        <v>73</v>
      </c>
      <c r="AL34" s="89" t="s">
        <v>270</v>
      </c>
      <c r="AM34" s="90" t="s">
        <v>73</v>
      </c>
      <c r="AN34" s="90">
        <v>141589</v>
      </c>
      <c r="AO34" s="90" t="s">
        <v>73</v>
      </c>
      <c r="AP34" s="89" t="s">
        <v>270</v>
      </c>
      <c r="AQ34" s="90" t="s">
        <v>73</v>
      </c>
      <c r="AR34" s="89" t="s">
        <v>270</v>
      </c>
      <c r="AS34" s="90" t="s">
        <v>73</v>
      </c>
      <c r="AT34" s="89" t="s">
        <v>270</v>
      </c>
      <c r="AU34" s="90" t="s">
        <v>73</v>
      </c>
      <c r="AV34" s="90" t="s">
        <v>73</v>
      </c>
      <c r="AW34" s="90" t="s">
        <v>73</v>
      </c>
      <c r="AX34" s="90" t="s">
        <v>73</v>
      </c>
      <c r="AY34" s="90" t="s">
        <v>73</v>
      </c>
      <c r="AZ34" s="89" t="s">
        <v>270</v>
      </c>
      <c r="BA34" s="90" t="s">
        <v>73</v>
      </c>
      <c r="BB34" s="90" t="s">
        <v>73</v>
      </c>
      <c r="BC34" s="90" t="s">
        <v>73</v>
      </c>
      <c r="BD34" s="90" t="s">
        <v>73</v>
      </c>
      <c r="BE34" s="90" t="s">
        <v>73</v>
      </c>
      <c r="BF34" s="90" t="s">
        <v>73</v>
      </c>
      <c r="BG34" s="90" t="s">
        <v>73</v>
      </c>
      <c r="BH34" s="90" t="s">
        <v>73</v>
      </c>
      <c r="BI34" s="90" t="s">
        <v>73</v>
      </c>
      <c r="BJ34" s="89" t="s">
        <v>149</v>
      </c>
      <c r="BK34" s="90" t="s">
        <v>73</v>
      </c>
      <c r="BL34" s="90" t="s">
        <v>73</v>
      </c>
      <c r="BM34" s="90" t="s">
        <v>73</v>
      </c>
      <c r="BN34" s="90" t="s">
        <v>73</v>
      </c>
      <c r="BO34" s="90" t="s">
        <v>73</v>
      </c>
      <c r="BP34" s="90" t="s">
        <v>73</v>
      </c>
      <c r="BQ34" s="90" t="s">
        <v>73</v>
      </c>
      <c r="BR34" s="89" t="s">
        <v>230</v>
      </c>
      <c r="BS34" s="90" t="s">
        <v>73</v>
      </c>
      <c r="BT34" s="90" t="s">
        <v>73</v>
      </c>
      <c r="BU34" s="90" t="s">
        <v>73</v>
      </c>
      <c r="BV34" s="90" t="s">
        <v>73</v>
      </c>
      <c r="BW34" s="90" t="s">
        <v>73</v>
      </c>
      <c r="BX34" s="89" t="s">
        <v>230</v>
      </c>
      <c r="BY34" s="90" t="s">
        <v>73</v>
      </c>
      <c r="BZ34" s="90" t="s">
        <v>73</v>
      </c>
      <c r="CA34" s="89" t="s">
        <v>149</v>
      </c>
      <c r="CB34" s="92">
        <v>5600000</v>
      </c>
      <c r="CC34" s="90" t="s">
        <v>73</v>
      </c>
      <c r="CD34" s="89" t="s">
        <v>149</v>
      </c>
      <c r="CE34" s="90">
        <v>72446</v>
      </c>
      <c r="CF34" s="90" t="s">
        <v>73</v>
      </c>
      <c r="CG34" s="90" t="s">
        <v>73</v>
      </c>
      <c r="CH34" s="89" t="s">
        <v>149</v>
      </c>
      <c r="CI34" s="90" t="s">
        <v>73</v>
      </c>
      <c r="CJ34" s="90" t="s">
        <v>73</v>
      </c>
      <c r="CK34" s="90" t="s">
        <v>73</v>
      </c>
      <c r="CL34" s="90" t="s">
        <v>128</v>
      </c>
      <c r="CM34" s="90" t="s">
        <v>73</v>
      </c>
      <c r="CN34" s="90" t="s">
        <v>73</v>
      </c>
      <c r="CO34" s="90" t="s">
        <v>73</v>
      </c>
      <c r="CP34" s="90" t="s">
        <v>73</v>
      </c>
      <c r="CQ34" s="90" t="s">
        <v>73</v>
      </c>
      <c r="CR34" s="90" t="s">
        <v>73</v>
      </c>
      <c r="CS34" s="90" t="s">
        <v>73</v>
      </c>
      <c r="CT34" s="90" t="s">
        <v>73</v>
      </c>
      <c r="CU34" s="90" t="s">
        <v>128</v>
      </c>
      <c r="CV34" s="90" t="s">
        <v>73</v>
      </c>
      <c r="CW34" s="90" t="s">
        <v>73</v>
      </c>
      <c r="CX34" s="90" t="s">
        <v>230</v>
      </c>
      <c r="CY34" s="90" t="s">
        <v>73</v>
      </c>
      <c r="CZ34" s="90" t="s">
        <v>73</v>
      </c>
      <c r="DA34" s="90" t="s">
        <v>73</v>
      </c>
      <c r="DB34" s="90" t="s">
        <v>230</v>
      </c>
      <c r="DC34" s="90" t="s">
        <v>73</v>
      </c>
      <c r="DD34" s="90" t="s">
        <v>73</v>
      </c>
      <c r="DE34" s="90" t="s">
        <v>73</v>
      </c>
      <c r="DF34" s="90" t="s">
        <v>73</v>
      </c>
      <c r="DG34" s="90" t="s">
        <v>73</v>
      </c>
      <c r="DH34" s="90" t="s">
        <v>73</v>
      </c>
      <c r="DI34" s="90" t="s">
        <v>230</v>
      </c>
      <c r="DJ34" s="90" t="s">
        <v>73</v>
      </c>
      <c r="DK34" s="90" t="s">
        <v>73</v>
      </c>
      <c r="DL34" s="90" t="s">
        <v>230</v>
      </c>
      <c r="DM34" s="90" t="s">
        <v>73</v>
      </c>
      <c r="DN34" s="90" t="s">
        <v>73</v>
      </c>
      <c r="DO34" s="90" t="s">
        <v>73</v>
      </c>
      <c r="DP34" s="90" t="s">
        <v>73</v>
      </c>
      <c r="DQ34" s="90" t="s">
        <v>73</v>
      </c>
      <c r="DR34" s="90" t="s">
        <v>73</v>
      </c>
      <c r="DS34" s="90" t="s">
        <v>73</v>
      </c>
      <c r="DT34" s="90" t="s">
        <v>73</v>
      </c>
      <c r="DU34" s="90" t="s">
        <v>73</v>
      </c>
      <c r="DV34" s="90" t="s">
        <v>73</v>
      </c>
      <c r="DW34" s="90" t="s">
        <v>73</v>
      </c>
      <c r="DX34" s="90" t="s">
        <v>73</v>
      </c>
      <c r="DY34" s="90" t="s">
        <v>73</v>
      </c>
      <c r="DZ34" s="90" t="s">
        <v>73</v>
      </c>
      <c r="EA34" s="90" t="s">
        <v>73</v>
      </c>
      <c r="EB34" s="90" t="s">
        <v>73</v>
      </c>
      <c r="EC34" s="90" t="s">
        <v>73</v>
      </c>
      <c r="ED34" s="90" t="s">
        <v>73</v>
      </c>
      <c r="EE34" s="90" t="s">
        <v>73</v>
      </c>
      <c r="EF34" s="90" t="s">
        <v>73</v>
      </c>
      <c r="EG34" s="90" t="s">
        <v>73</v>
      </c>
    </row>
    <row r="35" spans="1:137">
      <c r="A35" s="103"/>
      <c r="B35" s="24" t="s">
        <v>105</v>
      </c>
      <c r="C35" s="81" t="s">
        <v>59</v>
      </c>
      <c r="D35" s="90" t="s">
        <v>271</v>
      </c>
      <c r="E35" s="89" t="s">
        <v>270</v>
      </c>
      <c r="F35" s="90" t="s">
        <v>271</v>
      </c>
      <c r="G35" s="89" t="s">
        <v>270</v>
      </c>
      <c r="H35" s="89" t="s">
        <v>230</v>
      </c>
      <c r="I35" s="89" t="s">
        <v>230</v>
      </c>
      <c r="J35" s="89" t="s">
        <v>270</v>
      </c>
      <c r="K35" s="90" t="s">
        <v>271</v>
      </c>
      <c r="L35" s="88" t="s">
        <v>271</v>
      </c>
      <c r="M35" s="88" t="s">
        <v>271</v>
      </c>
      <c r="N35" s="88" t="s">
        <v>271</v>
      </c>
      <c r="O35" s="89" t="s">
        <v>230</v>
      </c>
      <c r="P35" s="88" t="s">
        <v>271</v>
      </c>
      <c r="Q35" s="90">
        <v>2300000</v>
      </c>
      <c r="R35" s="90" t="s">
        <v>271</v>
      </c>
      <c r="S35" s="90" t="s">
        <v>73</v>
      </c>
      <c r="T35" s="89" t="s">
        <v>149</v>
      </c>
      <c r="U35" s="90">
        <v>26464023</v>
      </c>
      <c r="V35" s="89" t="s">
        <v>270</v>
      </c>
      <c r="W35" s="90" t="s">
        <v>73</v>
      </c>
      <c r="X35" s="89" t="s">
        <v>230</v>
      </c>
      <c r="Y35" s="90">
        <v>45973000</v>
      </c>
      <c r="Z35" s="89" t="s">
        <v>270</v>
      </c>
      <c r="AA35" s="90" t="s">
        <v>73</v>
      </c>
      <c r="AB35" s="90" t="s">
        <v>73</v>
      </c>
      <c r="AC35" s="89" t="s">
        <v>270</v>
      </c>
      <c r="AD35" s="89" t="s">
        <v>230</v>
      </c>
      <c r="AE35" s="89" t="s">
        <v>270</v>
      </c>
      <c r="AF35" s="90" t="s">
        <v>73</v>
      </c>
      <c r="AG35" s="90" t="s">
        <v>73</v>
      </c>
      <c r="AH35" s="90" t="s">
        <v>73</v>
      </c>
      <c r="AI35" s="90" t="s">
        <v>73</v>
      </c>
      <c r="AJ35" s="90" t="s">
        <v>73</v>
      </c>
      <c r="AK35" s="90" t="s">
        <v>73</v>
      </c>
      <c r="AL35" s="89" t="s">
        <v>270</v>
      </c>
      <c r="AM35" s="90" t="s">
        <v>73</v>
      </c>
      <c r="AN35" s="90" t="s">
        <v>73</v>
      </c>
      <c r="AO35" s="90" t="s">
        <v>73</v>
      </c>
      <c r="AP35" s="89" t="s">
        <v>270</v>
      </c>
      <c r="AQ35" s="90" t="s">
        <v>73</v>
      </c>
      <c r="AR35" s="89" t="s">
        <v>270</v>
      </c>
      <c r="AS35" s="90" t="s">
        <v>73</v>
      </c>
      <c r="AT35" s="89" t="s">
        <v>270</v>
      </c>
      <c r="AU35" s="90">
        <v>5000000</v>
      </c>
      <c r="AV35" s="90" t="s">
        <v>73</v>
      </c>
      <c r="AW35" s="90" t="s">
        <v>73</v>
      </c>
      <c r="AX35" s="91">
        <v>0</v>
      </c>
      <c r="AY35" s="90" t="s">
        <v>73</v>
      </c>
      <c r="AZ35" s="89" t="s">
        <v>270</v>
      </c>
      <c r="BA35" s="90">
        <v>250000</v>
      </c>
      <c r="BB35" s="90" t="s">
        <v>73</v>
      </c>
      <c r="BC35" s="90" t="s">
        <v>73</v>
      </c>
      <c r="BD35" s="90" t="s">
        <v>73</v>
      </c>
      <c r="BE35" s="90" t="s">
        <v>73</v>
      </c>
      <c r="BF35" s="90" t="s">
        <v>73</v>
      </c>
      <c r="BG35" s="90" t="s">
        <v>73</v>
      </c>
      <c r="BH35" s="90" t="s">
        <v>73</v>
      </c>
      <c r="BI35" s="90" t="s">
        <v>73</v>
      </c>
      <c r="BJ35" s="89" t="s">
        <v>149</v>
      </c>
      <c r="BK35" s="90" t="s">
        <v>73</v>
      </c>
      <c r="BL35" s="90" t="s">
        <v>73</v>
      </c>
      <c r="BM35" s="90" t="s">
        <v>73</v>
      </c>
      <c r="BN35" s="90" t="s">
        <v>73</v>
      </c>
      <c r="BO35" s="90" t="s">
        <v>73</v>
      </c>
      <c r="BP35" s="90" t="s">
        <v>73</v>
      </c>
      <c r="BQ35" s="90" t="s">
        <v>73</v>
      </c>
      <c r="BR35" s="89" t="s">
        <v>230</v>
      </c>
      <c r="BS35" s="91">
        <v>0</v>
      </c>
      <c r="BT35" s="90" t="s">
        <v>73</v>
      </c>
      <c r="BU35" s="90" t="s">
        <v>73</v>
      </c>
      <c r="BV35" s="90" t="s">
        <v>73</v>
      </c>
      <c r="BW35" s="90" t="s">
        <v>73</v>
      </c>
      <c r="BX35" s="89" t="s">
        <v>230</v>
      </c>
      <c r="BY35" s="90" t="s">
        <v>73</v>
      </c>
      <c r="BZ35" s="90" t="s">
        <v>73</v>
      </c>
      <c r="CA35" s="89" t="s">
        <v>149</v>
      </c>
      <c r="CB35" s="90" t="s">
        <v>73</v>
      </c>
      <c r="CC35" s="90" t="s">
        <v>73</v>
      </c>
      <c r="CD35" s="89" t="s">
        <v>149</v>
      </c>
      <c r="CE35" s="90" t="s">
        <v>73</v>
      </c>
      <c r="CF35" s="90" t="s">
        <v>73</v>
      </c>
      <c r="CG35" s="90" t="s">
        <v>73</v>
      </c>
      <c r="CH35" s="89" t="s">
        <v>149</v>
      </c>
      <c r="CI35" s="90" t="s">
        <v>73</v>
      </c>
      <c r="CJ35" s="90" t="s">
        <v>73</v>
      </c>
      <c r="CK35" s="90" t="s">
        <v>73</v>
      </c>
      <c r="CL35" s="90" t="s">
        <v>128</v>
      </c>
      <c r="CM35" s="90" t="s">
        <v>73</v>
      </c>
      <c r="CN35" s="90" t="s">
        <v>73</v>
      </c>
      <c r="CO35" s="90" t="s">
        <v>73</v>
      </c>
      <c r="CP35" s="90" t="s">
        <v>73</v>
      </c>
      <c r="CQ35" s="90" t="s">
        <v>73</v>
      </c>
      <c r="CR35" s="91">
        <v>0</v>
      </c>
      <c r="CS35" s="90" t="s">
        <v>73</v>
      </c>
      <c r="CT35" s="90" t="s">
        <v>73</v>
      </c>
      <c r="CU35" s="90" t="s">
        <v>128</v>
      </c>
      <c r="CV35" s="91">
        <v>0</v>
      </c>
      <c r="CW35" s="90" t="s">
        <v>73</v>
      </c>
      <c r="CX35" s="90" t="s">
        <v>230</v>
      </c>
      <c r="CY35" s="90" t="s">
        <v>73</v>
      </c>
      <c r="CZ35" s="90" t="s">
        <v>73</v>
      </c>
      <c r="DA35" s="90" t="s">
        <v>73</v>
      </c>
      <c r="DB35" s="90" t="s">
        <v>230</v>
      </c>
      <c r="DC35" s="90" t="s">
        <v>73</v>
      </c>
      <c r="DD35" s="90" t="s">
        <v>73</v>
      </c>
      <c r="DE35" s="90" t="s">
        <v>73</v>
      </c>
      <c r="DF35" s="90" t="s">
        <v>73</v>
      </c>
      <c r="DG35" s="90" t="s">
        <v>73</v>
      </c>
      <c r="DH35" s="90" t="s">
        <v>73</v>
      </c>
      <c r="DI35" s="90" t="s">
        <v>230</v>
      </c>
      <c r="DJ35" s="90" t="s">
        <v>73</v>
      </c>
      <c r="DK35" s="90" t="s">
        <v>73</v>
      </c>
      <c r="DL35" s="90" t="s">
        <v>230</v>
      </c>
      <c r="DM35" s="90" t="s">
        <v>73</v>
      </c>
      <c r="DN35" s="90">
        <v>120000</v>
      </c>
      <c r="DO35" s="90" t="s">
        <v>73</v>
      </c>
      <c r="DP35" s="90" t="s">
        <v>73</v>
      </c>
      <c r="DQ35" s="90" t="s">
        <v>73</v>
      </c>
      <c r="DR35" s="90">
        <v>3729800</v>
      </c>
      <c r="DS35" s="90" t="s">
        <v>73</v>
      </c>
      <c r="DT35" s="90" t="s">
        <v>73</v>
      </c>
      <c r="DU35" s="90" t="s">
        <v>73</v>
      </c>
      <c r="DV35" s="90" t="s">
        <v>73</v>
      </c>
      <c r="DW35" s="90" t="s">
        <v>73</v>
      </c>
      <c r="DX35" s="90" t="s">
        <v>73</v>
      </c>
      <c r="DY35" s="90" t="s">
        <v>73</v>
      </c>
      <c r="DZ35" s="90">
        <v>1472000</v>
      </c>
      <c r="EA35" s="90" t="s">
        <v>73</v>
      </c>
      <c r="EB35" s="90">
        <v>6300000</v>
      </c>
      <c r="EC35" s="90" t="s">
        <v>73</v>
      </c>
      <c r="ED35" s="90">
        <v>20244400</v>
      </c>
      <c r="EE35" s="90" t="s">
        <v>73</v>
      </c>
      <c r="EF35" s="90">
        <v>11011980</v>
      </c>
      <c r="EG35" s="90" t="s">
        <v>73</v>
      </c>
    </row>
    <row r="36" spans="1:137">
      <c r="A36" s="103"/>
      <c r="B36" s="24" t="s">
        <v>106</v>
      </c>
      <c r="C36" s="81" t="s">
        <v>60</v>
      </c>
      <c r="D36" s="90" t="s">
        <v>271</v>
      </c>
      <c r="E36" s="89" t="s">
        <v>270</v>
      </c>
      <c r="F36" s="90" t="s">
        <v>271</v>
      </c>
      <c r="G36" s="89" t="s">
        <v>270</v>
      </c>
      <c r="H36" s="89" t="s">
        <v>230</v>
      </c>
      <c r="I36" s="89" t="s">
        <v>230</v>
      </c>
      <c r="J36" s="89" t="s">
        <v>270</v>
      </c>
      <c r="K36" s="90" t="s">
        <v>271</v>
      </c>
      <c r="L36" s="88" t="s">
        <v>271</v>
      </c>
      <c r="M36" s="88" t="s">
        <v>271</v>
      </c>
      <c r="N36" s="88" t="s">
        <v>271</v>
      </c>
      <c r="O36" s="89" t="s">
        <v>230</v>
      </c>
      <c r="P36" s="88" t="s">
        <v>271</v>
      </c>
      <c r="Q36" s="90" t="s">
        <v>271</v>
      </c>
      <c r="R36" s="90">
        <v>1298630128</v>
      </c>
      <c r="S36" s="90" t="s">
        <v>73</v>
      </c>
      <c r="T36" s="89" t="s">
        <v>149</v>
      </c>
      <c r="U36" s="90" t="s">
        <v>73</v>
      </c>
      <c r="V36" s="89" t="s">
        <v>270</v>
      </c>
      <c r="W36" s="90" t="s">
        <v>73</v>
      </c>
      <c r="X36" s="89" t="s">
        <v>230</v>
      </c>
      <c r="Y36" s="90" t="s">
        <v>73</v>
      </c>
      <c r="Z36" s="89" t="s">
        <v>270</v>
      </c>
      <c r="AA36" s="90" t="s">
        <v>73</v>
      </c>
      <c r="AB36" s="90" t="s">
        <v>73</v>
      </c>
      <c r="AC36" s="89" t="s">
        <v>270</v>
      </c>
      <c r="AD36" s="89" t="s">
        <v>230</v>
      </c>
      <c r="AE36" s="89" t="s">
        <v>270</v>
      </c>
      <c r="AF36" s="90" t="s">
        <v>73</v>
      </c>
      <c r="AG36" s="90" t="s">
        <v>73</v>
      </c>
      <c r="AH36" s="90" t="s">
        <v>73</v>
      </c>
      <c r="AI36" s="90" t="s">
        <v>73</v>
      </c>
      <c r="AJ36" s="90" t="s">
        <v>73</v>
      </c>
      <c r="AK36" s="90" t="s">
        <v>73</v>
      </c>
      <c r="AL36" s="89" t="s">
        <v>270</v>
      </c>
      <c r="AM36" s="90" t="s">
        <v>73</v>
      </c>
      <c r="AN36" s="90" t="s">
        <v>73</v>
      </c>
      <c r="AO36" s="90" t="s">
        <v>73</v>
      </c>
      <c r="AP36" s="89" t="s">
        <v>270</v>
      </c>
      <c r="AQ36" s="90" t="s">
        <v>73</v>
      </c>
      <c r="AR36" s="89" t="s">
        <v>270</v>
      </c>
      <c r="AS36" s="90" t="s">
        <v>73</v>
      </c>
      <c r="AT36" s="89" t="s">
        <v>270</v>
      </c>
      <c r="AU36" s="90" t="s">
        <v>73</v>
      </c>
      <c r="AV36" s="90" t="s">
        <v>73</v>
      </c>
      <c r="AW36" s="90" t="s">
        <v>73</v>
      </c>
      <c r="AX36" s="90" t="s">
        <v>73</v>
      </c>
      <c r="AY36" s="90" t="s">
        <v>73</v>
      </c>
      <c r="AZ36" s="89" t="s">
        <v>270</v>
      </c>
      <c r="BA36" s="90" t="s">
        <v>73</v>
      </c>
      <c r="BB36" s="90" t="s">
        <v>73</v>
      </c>
      <c r="BC36" s="90" t="s">
        <v>73</v>
      </c>
      <c r="BD36" s="90" t="s">
        <v>73</v>
      </c>
      <c r="BE36" s="90" t="s">
        <v>73</v>
      </c>
      <c r="BF36" s="90" t="s">
        <v>73</v>
      </c>
      <c r="BG36" s="90" t="s">
        <v>73</v>
      </c>
      <c r="BH36" s="90" t="s">
        <v>73</v>
      </c>
      <c r="BI36" s="90" t="s">
        <v>73</v>
      </c>
      <c r="BJ36" s="89" t="s">
        <v>149</v>
      </c>
      <c r="BK36" s="90" t="s">
        <v>73</v>
      </c>
      <c r="BL36" s="90" t="s">
        <v>73</v>
      </c>
      <c r="BM36" s="90" t="s">
        <v>73</v>
      </c>
      <c r="BN36" s="90" t="s">
        <v>73</v>
      </c>
      <c r="BO36" s="90" t="s">
        <v>73</v>
      </c>
      <c r="BP36" s="90" t="s">
        <v>73</v>
      </c>
      <c r="BQ36" s="90" t="s">
        <v>73</v>
      </c>
      <c r="BR36" s="89" t="s">
        <v>230</v>
      </c>
      <c r="BS36" s="90" t="s">
        <v>73</v>
      </c>
      <c r="BT36" s="90" t="s">
        <v>73</v>
      </c>
      <c r="BU36" s="90" t="s">
        <v>73</v>
      </c>
      <c r="BV36" s="90" t="s">
        <v>73</v>
      </c>
      <c r="BW36" s="90" t="s">
        <v>73</v>
      </c>
      <c r="BX36" s="89" t="s">
        <v>230</v>
      </c>
      <c r="BY36" s="90" t="s">
        <v>73</v>
      </c>
      <c r="BZ36" s="90" t="s">
        <v>73</v>
      </c>
      <c r="CA36" s="89" t="s">
        <v>149</v>
      </c>
      <c r="CB36" s="90" t="s">
        <v>73</v>
      </c>
      <c r="CC36" s="90" t="s">
        <v>73</v>
      </c>
      <c r="CD36" s="89" t="s">
        <v>149</v>
      </c>
      <c r="CE36" s="90" t="s">
        <v>73</v>
      </c>
      <c r="CF36" s="90" t="s">
        <v>73</v>
      </c>
      <c r="CG36" s="90" t="s">
        <v>73</v>
      </c>
      <c r="CH36" s="89" t="s">
        <v>149</v>
      </c>
      <c r="CI36" s="90" t="s">
        <v>73</v>
      </c>
      <c r="CJ36" s="90" t="s">
        <v>73</v>
      </c>
      <c r="CK36" s="90" t="s">
        <v>73</v>
      </c>
      <c r="CL36" s="90" t="s">
        <v>128</v>
      </c>
      <c r="CM36" s="90" t="s">
        <v>73</v>
      </c>
      <c r="CN36" s="90" t="s">
        <v>73</v>
      </c>
      <c r="CO36" s="90" t="s">
        <v>73</v>
      </c>
      <c r="CP36" s="90" t="s">
        <v>73</v>
      </c>
      <c r="CQ36" s="90" t="s">
        <v>73</v>
      </c>
      <c r="CR36" s="90" t="s">
        <v>73</v>
      </c>
      <c r="CS36" s="90" t="s">
        <v>73</v>
      </c>
      <c r="CT36" s="90" t="s">
        <v>73</v>
      </c>
      <c r="CU36" s="90" t="s">
        <v>128</v>
      </c>
      <c r="CV36" s="90" t="s">
        <v>73</v>
      </c>
      <c r="CW36" s="90" t="s">
        <v>73</v>
      </c>
      <c r="CX36" s="90" t="s">
        <v>230</v>
      </c>
      <c r="CY36" s="90" t="s">
        <v>73</v>
      </c>
      <c r="CZ36" s="90" t="s">
        <v>73</v>
      </c>
      <c r="DA36" s="90" t="s">
        <v>73</v>
      </c>
      <c r="DB36" s="90" t="s">
        <v>230</v>
      </c>
      <c r="DC36" s="90" t="s">
        <v>73</v>
      </c>
      <c r="DD36" s="90" t="s">
        <v>73</v>
      </c>
      <c r="DE36" s="90" t="s">
        <v>73</v>
      </c>
      <c r="DF36" s="90" t="s">
        <v>73</v>
      </c>
      <c r="DG36" s="90" t="s">
        <v>73</v>
      </c>
      <c r="DH36" s="90" t="s">
        <v>73</v>
      </c>
      <c r="DI36" s="90" t="s">
        <v>230</v>
      </c>
      <c r="DJ36" s="90" t="s">
        <v>73</v>
      </c>
      <c r="DK36" s="90" t="s">
        <v>73</v>
      </c>
      <c r="DL36" s="90" t="s">
        <v>230</v>
      </c>
      <c r="DM36" s="90" t="s">
        <v>73</v>
      </c>
      <c r="DN36" s="90" t="s">
        <v>73</v>
      </c>
      <c r="DO36" s="90" t="s">
        <v>73</v>
      </c>
      <c r="DP36" s="90" t="s">
        <v>73</v>
      </c>
      <c r="DQ36" s="90" t="s">
        <v>73</v>
      </c>
      <c r="DR36" s="90" t="s">
        <v>73</v>
      </c>
      <c r="DS36" s="90" t="s">
        <v>73</v>
      </c>
      <c r="DT36" s="90" t="s">
        <v>73</v>
      </c>
      <c r="DU36" s="90" t="s">
        <v>73</v>
      </c>
      <c r="DV36" s="90" t="s">
        <v>73</v>
      </c>
      <c r="DW36" s="90" t="s">
        <v>73</v>
      </c>
      <c r="DX36" s="90" t="s">
        <v>73</v>
      </c>
      <c r="DY36" s="90" t="s">
        <v>73</v>
      </c>
      <c r="DZ36" s="90" t="s">
        <v>73</v>
      </c>
      <c r="EA36" s="90" t="s">
        <v>73</v>
      </c>
      <c r="EB36" s="90" t="s">
        <v>73</v>
      </c>
      <c r="EC36" s="90" t="s">
        <v>73</v>
      </c>
      <c r="ED36" s="90" t="s">
        <v>73</v>
      </c>
      <c r="EE36" s="90" t="s">
        <v>73</v>
      </c>
      <c r="EF36" s="90" t="s">
        <v>73</v>
      </c>
      <c r="EG36" s="90" t="s">
        <v>73</v>
      </c>
    </row>
    <row r="37" spans="1:137">
      <c r="A37" s="103"/>
      <c r="B37" s="24" t="s">
        <v>144</v>
      </c>
      <c r="C37" s="81" t="s">
        <v>61</v>
      </c>
      <c r="D37" s="90" t="s">
        <v>271</v>
      </c>
      <c r="E37" s="89" t="s">
        <v>270</v>
      </c>
      <c r="F37" s="90" t="s">
        <v>271</v>
      </c>
      <c r="G37" s="89" t="s">
        <v>270</v>
      </c>
      <c r="H37" s="89" t="s">
        <v>230</v>
      </c>
      <c r="I37" s="89" t="s">
        <v>230</v>
      </c>
      <c r="J37" s="89" t="s">
        <v>270</v>
      </c>
      <c r="K37" s="90" t="s">
        <v>271</v>
      </c>
      <c r="L37" s="88" t="s">
        <v>271</v>
      </c>
      <c r="M37" s="88" t="s">
        <v>271</v>
      </c>
      <c r="N37" s="88" t="s">
        <v>271</v>
      </c>
      <c r="O37" s="89" t="s">
        <v>230</v>
      </c>
      <c r="P37" s="88" t="s">
        <v>271</v>
      </c>
      <c r="Q37" s="90" t="s">
        <v>271</v>
      </c>
      <c r="R37" s="90" t="s">
        <v>73</v>
      </c>
      <c r="S37" s="90" t="s">
        <v>73</v>
      </c>
      <c r="T37" s="89" t="s">
        <v>149</v>
      </c>
      <c r="U37" s="90" t="s">
        <v>73</v>
      </c>
      <c r="V37" s="89" t="s">
        <v>270</v>
      </c>
      <c r="W37" s="90" t="s">
        <v>73</v>
      </c>
      <c r="X37" s="89" t="s">
        <v>230</v>
      </c>
      <c r="Y37" s="90" t="s">
        <v>73</v>
      </c>
      <c r="Z37" s="89" t="s">
        <v>270</v>
      </c>
      <c r="AA37" s="90" t="s">
        <v>73</v>
      </c>
      <c r="AB37" s="90" t="s">
        <v>73</v>
      </c>
      <c r="AC37" s="89" t="s">
        <v>270</v>
      </c>
      <c r="AD37" s="89" t="s">
        <v>230</v>
      </c>
      <c r="AE37" s="89" t="s">
        <v>270</v>
      </c>
      <c r="AF37" s="90" t="s">
        <v>73</v>
      </c>
      <c r="AG37" s="90" t="s">
        <v>73</v>
      </c>
      <c r="AH37" s="90" t="s">
        <v>73</v>
      </c>
      <c r="AI37" s="90" t="s">
        <v>73</v>
      </c>
      <c r="AJ37" s="90" t="s">
        <v>73</v>
      </c>
      <c r="AK37" s="90" t="s">
        <v>73</v>
      </c>
      <c r="AL37" s="89" t="s">
        <v>270</v>
      </c>
      <c r="AM37" s="90" t="s">
        <v>73</v>
      </c>
      <c r="AN37" s="90" t="s">
        <v>73</v>
      </c>
      <c r="AO37" s="90" t="s">
        <v>73</v>
      </c>
      <c r="AP37" s="89" t="s">
        <v>270</v>
      </c>
      <c r="AQ37" s="90" t="s">
        <v>73</v>
      </c>
      <c r="AR37" s="89" t="s">
        <v>270</v>
      </c>
      <c r="AS37" s="90" t="s">
        <v>73</v>
      </c>
      <c r="AT37" s="89" t="s">
        <v>270</v>
      </c>
      <c r="AU37" s="90" t="s">
        <v>73</v>
      </c>
      <c r="AV37" s="90" t="s">
        <v>73</v>
      </c>
      <c r="AW37" s="90" t="s">
        <v>73</v>
      </c>
      <c r="AX37" s="90" t="s">
        <v>73</v>
      </c>
      <c r="AY37" s="90" t="s">
        <v>73</v>
      </c>
      <c r="AZ37" s="89" t="s">
        <v>270</v>
      </c>
      <c r="BA37" s="90" t="s">
        <v>73</v>
      </c>
      <c r="BB37" s="90" t="s">
        <v>73</v>
      </c>
      <c r="BC37" s="90" t="s">
        <v>73</v>
      </c>
      <c r="BD37" s="90" t="s">
        <v>73</v>
      </c>
      <c r="BE37" s="90" t="s">
        <v>73</v>
      </c>
      <c r="BF37" s="90" t="s">
        <v>73</v>
      </c>
      <c r="BG37" s="90" t="s">
        <v>73</v>
      </c>
      <c r="BH37" s="90" t="s">
        <v>73</v>
      </c>
      <c r="BI37" s="90" t="s">
        <v>73</v>
      </c>
      <c r="BJ37" s="89" t="s">
        <v>149</v>
      </c>
      <c r="BK37" s="90" t="s">
        <v>73</v>
      </c>
      <c r="BL37" s="90" t="s">
        <v>73</v>
      </c>
      <c r="BM37" s="90" t="s">
        <v>73</v>
      </c>
      <c r="BN37" s="90" t="s">
        <v>73</v>
      </c>
      <c r="BO37" s="90" t="s">
        <v>73</v>
      </c>
      <c r="BP37" s="90" t="s">
        <v>73</v>
      </c>
      <c r="BQ37" s="90" t="s">
        <v>73</v>
      </c>
      <c r="BR37" s="89" t="s">
        <v>230</v>
      </c>
      <c r="BS37" s="90" t="s">
        <v>73</v>
      </c>
      <c r="BT37" s="90" t="s">
        <v>73</v>
      </c>
      <c r="BU37" s="90" t="s">
        <v>73</v>
      </c>
      <c r="BV37" s="90" t="s">
        <v>73</v>
      </c>
      <c r="BW37" s="90" t="s">
        <v>73</v>
      </c>
      <c r="BX37" s="89" t="s">
        <v>230</v>
      </c>
      <c r="BY37" s="90" t="s">
        <v>73</v>
      </c>
      <c r="BZ37" s="90" t="s">
        <v>73</v>
      </c>
      <c r="CA37" s="89" t="s">
        <v>149</v>
      </c>
      <c r="CB37" s="90" t="s">
        <v>73</v>
      </c>
      <c r="CC37" s="90" t="s">
        <v>73</v>
      </c>
      <c r="CD37" s="89" t="s">
        <v>149</v>
      </c>
      <c r="CE37" s="90" t="s">
        <v>73</v>
      </c>
      <c r="CF37" s="90" t="s">
        <v>73</v>
      </c>
      <c r="CG37" s="90" t="s">
        <v>73</v>
      </c>
      <c r="CH37" s="89" t="s">
        <v>149</v>
      </c>
      <c r="CI37" s="90" t="s">
        <v>73</v>
      </c>
      <c r="CJ37" s="90" t="s">
        <v>73</v>
      </c>
      <c r="CK37" s="90" t="s">
        <v>73</v>
      </c>
      <c r="CL37" s="90" t="s">
        <v>128</v>
      </c>
      <c r="CM37" s="90" t="s">
        <v>73</v>
      </c>
      <c r="CN37" s="90" t="s">
        <v>73</v>
      </c>
      <c r="CO37" s="90" t="s">
        <v>73</v>
      </c>
      <c r="CP37" s="90" t="s">
        <v>73</v>
      </c>
      <c r="CQ37" s="90" t="s">
        <v>73</v>
      </c>
      <c r="CR37" s="90" t="s">
        <v>73</v>
      </c>
      <c r="CS37" s="90" t="s">
        <v>73</v>
      </c>
      <c r="CT37" s="90" t="s">
        <v>73</v>
      </c>
      <c r="CU37" s="90" t="s">
        <v>128</v>
      </c>
      <c r="CV37" s="90" t="s">
        <v>73</v>
      </c>
      <c r="CW37" s="90" t="s">
        <v>73</v>
      </c>
      <c r="CX37" s="90" t="s">
        <v>230</v>
      </c>
      <c r="CY37" s="90" t="s">
        <v>73</v>
      </c>
      <c r="CZ37" s="90" t="s">
        <v>73</v>
      </c>
      <c r="DA37" s="90" t="s">
        <v>73</v>
      </c>
      <c r="DB37" s="90" t="s">
        <v>230</v>
      </c>
      <c r="DC37" s="90" t="s">
        <v>73</v>
      </c>
      <c r="DD37" s="90" t="s">
        <v>73</v>
      </c>
      <c r="DE37" s="90" t="s">
        <v>73</v>
      </c>
      <c r="DF37" s="90" t="s">
        <v>73</v>
      </c>
      <c r="DG37" s="90" t="s">
        <v>73</v>
      </c>
      <c r="DH37" s="90" t="s">
        <v>73</v>
      </c>
      <c r="DI37" s="90" t="s">
        <v>230</v>
      </c>
      <c r="DJ37" s="90" t="s">
        <v>73</v>
      </c>
      <c r="DK37" s="90" t="s">
        <v>73</v>
      </c>
      <c r="DL37" s="90" t="s">
        <v>230</v>
      </c>
      <c r="DM37" s="90" t="s">
        <v>73</v>
      </c>
      <c r="DN37" s="90" t="s">
        <v>73</v>
      </c>
      <c r="DO37" s="90" t="s">
        <v>73</v>
      </c>
      <c r="DP37" s="90" t="s">
        <v>73</v>
      </c>
      <c r="DQ37" s="90" t="s">
        <v>73</v>
      </c>
      <c r="DR37" s="90" t="s">
        <v>73</v>
      </c>
      <c r="DS37" s="90" t="s">
        <v>73</v>
      </c>
      <c r="DT37" s="90" t="s">
        <v>73</v>
      </c>
      <c r="DU37" s="90" t="s">
        <v>73</v>
      </c>
      <c r="DV37" s="90" t="s">
        <v>73</v>
      </c>
      <c r="DW37" s="90" t="s">
        <v>73</v>
      </c>
      <c r="DX37" s="90" t="s">
        <v>73</v>
      </c>
      <c r="DY37" s="90" t="s">
        <v>73</v>
      </c>
      <c r="DZ37" s="90" t="s">
        <v>73</v>
      </c>
      <c r="EA37" s="90" t="s">
        <v>73</v>
      </c>
      <c r="EB37" s="90" t="s">
        <v>73</v>
      </c>
      <c r="EC37" s="90" t="s">
        <v>73</v>
      </c>
      <c r="ED37" s="90" t="s">
        <v>73</v>
      </c>
      <c r="EE37" s="90" t="s">
        <v>73</v>
      </c>
      <c r="EF37" s="90" t="s">
        <v>73</v>
      </c>
      <c r="EG37" s="90" t="s">
        <v>73</v>
      </c>
    </row>
    <row r="38" spans="1:137">
      <c r="A38" s="105"/>
      <c r="B38" s="32" t="s">
        <v>107</v>
      </c>
      <c r="C38" s="78" t="s">
        <v>63</v>
      </c>
      <c r="D38" s="90">
        <v>5000000</v>
      </c>
      <c r="E38" s="89" t="s">
        <v>270</v>
      </c>
      <c r="F38" s="90">
        <v>35230706</v>
      </c>
      <c r="G38" s="89" t="s">
        <v>270</v>
      </c>
      <c r="H38" s="89" t="s">
        <v>230</v>
      </c>
      <c r="I38" s="89" t="s">
        <v>230</v>
      </c>
      <c r="J38" s="89" t="s">
        <v>270</v>
      </c>
      <c r="K38" s="90">
        <v>98042631</v>
      </c>
      <c r="L38" s="90">
        <v>80332062</v>
      </c>
      <c r="M38" s="90">
        <v>5000000</v>
      </c>
      <c r="N38" s="90">
        <v>6960773</v>
      </c>
      <c r="O38" s="89" t="s">
        <v>230</v>
      </c>
      <c r="P38" s="90">
        <v>5000000</v>
      </c>
      <c r="Q38" s="90">
        <v>125751397</v>
      </c>
      <c r="R38" s="90">
        <v>97429361</v>
      </c>
      <c r="S38" s="90">
        <v>5000000</v>
      </c>
      <c r="T38" s="90">
        <v>5000000</v>
      </c>
      <c r="U38" s="90">
        <v>5000000</v>
      </c>
      <c r="V38" s="89" t="s">
        <v>270</v>
      </c>
      <c r="W38" s="90">
        <v>30047356</v>
      </c>
      <c r="X38" s="89" t="s">
        <v>230</v>
      </c>
      <c r="Y38" s="90">
        <v>5000000</v>
      </c>
      <c r="Z38" s="89" t="s">
        <v>270</v>
      </c>
      <c r="AA38" s="90">
        <v>112173533</v>
      </c>
      <c r="AB38" s="90">
        <v>6803631</v>
      </c>
      <c r="AC38" s="89" t="s">
        <v>270</v>
      </c>
      <c r="AD38" s="89" t="s">
        <v>230</v>
      </c>
      <c r="AE38" s="89" t="s">
        <v>270</v>
      </c>
      <c r="AF38" s="90">
        <v>63706490</v>
      </c>
      <c r="AG38" s="90">
        <v>5000000</v>
      </c>
      <c r="AH38" s="90">
        <v>8453573</v>
      </c>
      <c r="AI38" s="90">
        <v>24276158</v>
      </c>
      <c r="AJ38" s="90">
        <v>5000000</v>
      </c>
      <c r="AK38" s="90">
        <v>57082042</v>
      </c>
      <c r="AL38" s="89" t="s">
        <v>270</v>
      </c>
      <c r="AM38" s="90">
        <v>13647230</v>
      </c>
      <c r="AN38" s="90">
        <v>8249922</v>
      </c>
      <c r="AO38" s="90">
        <v>5000000</v>
      </c>
      <c r="AP38" s="89" t="s">
        <v>270</v>
      </c>
      <c r="AQ38" s="90">
        <v>5000000</v>
      </c>
      <c r="AR38" s="89" t="s">
        <v>270</v>
      </c>
      <c r="AS38" s="90">
        <v>7410761</v>
      </c>
      <c r="AT38" s="89" t="s">
        <v>270</v>
      </c>
      <c r="AU38" s="90">
        <v>14599444</v>
      </c>
      <c r="AV38" s="90">
        <v>9029201</v>
      </c>
      <c r="AW38" s="90">
        <v>5962156</v>
      </c>
      <c r="AX38" s="90">
        <v>18689196</v>
      </c>
      <c r="AY38" s="90">
        <v>5000000</v>
      </c>
      <c r="AZ38" s="89" t="s">
        <v>270</v>
      </c>
      <c r="BA38" s="90">
        <v>5000000</v>
      </c>
      <c r="BB38" s="90">
        <v>5000000</v>
      </c>
      <c r="BC38" s="90">
        <v>15636867</v>
      </c>
      <c r="BD38" s="90">
        <v>5000000</v>
      </c>
      <c r="BE38" s="90">
        <v>5001660</v>
      </c>
      <c r="BF38" s="90">
        <v>5000000</v>
      </c>
      <c r="BG38" s="90">
        <v>5000000</v>
      </c>
      <c r="BH38" s="90">
        <v>13977973</v>
      </c>
      <c r="BI38" s="90">
        <v>90229531</v>
      </c>
      <c r="BJ38" s="90">
        <v>5000000</v>
      </c>
      <c r="BK38" s="90">
        <v>22538271</v>
      </c>
      <c r="BL38" s="90">
        <v>6879936</v>
      </c>
      <c r="BM38" s="90">
        <v>5000000</v>
      </c>
      <c r="BN38" s="90">
        <v>29751277</v>
      </c>
      <c r="BO38" s="90">
        <v>5000000</v>
      </c>
      <c r="BP38" s="90">
        <v>625000000</v>
      </c>
      <c r="BQ38" s="90">
        <v>63670684</v>
      </c>
      <c r="BR38" s="89" t="s">
        <v>230</v>
      </c>
      <c r="BS38" s="90">
        <v>76117616</v>
      </c>
      <c r="BT38" s="90">
        <v>159331880</v>
      </c>
      <c r="BU38" s="90">
        <v>12014837</v>
      </c>
      <c r="BV38" s="90">
        <v>494611262</v>
      </c>
      <c r="BW38" s="90">
        <v>16621718</v>
      </c>
      <c r="BX38" s="89" t="s">
        <v>230</v>
      </c>
      <c r="BY38" s="90">
        <v>5541325</v>
      </c>
      <c r="BZ38" s="90">
        <v>5000000</v>
      </c>
      <c r="CA38" s="90">
        <v>5000000</v>
      </c>
      <c r="CB38" s="90">
        <v>5452700</v>
      </c>
      <c r="CC38" s="90">
        <v>6481592</v>
      </c>
      <c r="CD38" s="90">
        <v>5000000</v>
      </c>
      <c r="CE38" s="90">
        <v>30861089</v>
      </c>
      <c r="CF38" s="90">
        <v>5000000</v>
      </c>
      <c r="CG38" s="90">
        <v>129005782</v>
      </c>
      <c r="CH38" s="90">
        <v>5000000</v>
      </c>
      <c r="CI38" s="90">
        <v>14511334</v>
      </c>
      <c r="CJ38" s="90">
        <v>5000000</v>
      </c>
      <c r="CK38" s="90">
        <v>5000000</v>
      </c>
      <c r="CL38" s="90" t="s">
        <v>128</v>
      </c>
      <c r="CM38" s="90">
        <v>234821871</v>
      </c>
      <c r="CN38" s="90">
        <v>27894069</v>
      </c>
      <c r="CO38" s="90">
        <v>5000000</v>
      </c>
      <c r="CP38" s="90">
        <v>5033145</v>
      </c>
      <c r="CQ38" s="90">
        <v>228286948</v>
      </c>
      <c r="CR38" s="90">
        <v>7500163</v>
      </c>
      <c r="CS38" s="90">
        <v>270638136</v>
      </c>
      <c r="CT38" s="90">
        <v>99190549</v>
      </c>
      <c r="CU38" s="90" t="s">
        <v>128</v>
      </c>
      <c r="CV38" s="90">
        <v>35479545</v>
      </c>
      <c r="CW38" s="90">
        <v>40127425</v>
      </c>
      <c r="CX38" s="90" t="s">
        <v>230</v>
      </c>
      <c r="CY38" s="90">
        <v>167334832</v>
      </c>
      <c r="CZ38" s="90">
        <v>5553557</v>
      </c>
      <c r="DA38" s="90">
        <v>9960344</v>
      </c>
      <c r="DB38" s="90" t="s">
        <v>230</v>
      </c>
      <c r="DC38" s="90">
        <v>49326513</v>
      </c>
      <c r="DD38" s="90">
        <v>5000000</v>
      </c>
      <c r="DE38" s="90">
        <v>55656550</v>
      </c>
      <c r="DF38" s="90">
        <v>47696692</v>
      </c>
      <c r="DG38" s="90">
        <v>381304814</v>
      </c>
      <c r="DH38" s="90">
        <v>5000000</v>
      </c>
      <c r="DI38" s="90" t="s">
        <v>230</v>
      </c>
      <c r="DJ38" s="90">
        <v>5000000</v>
      </c>
      <c r="DK38" s="90">
        <v>185329395</v>
      </c>
      <c r="DL38" s="90" t="s">
        <v>230</v>
      </c>
      <c r="DM38" s="90">
        <v>34162161</v>
      </c>
      <c r="DN38" s="90">
        <v>8313431</v>
      </c>
      <c r="DO38" s="90">
        <v>14243001</v>
      </c>
      <c r="DP38" s="90">
        <v>23383638</v>
      </c>
      <c r="DQ38" s="90">
        <v>5000000</v>
      </c>
      <c r="DR38" s="90">
        <v>39864552</v>
      </c>
      <c r="DS38" s="90">
        <v>5000000</v>
      </c>
      <c r="DT38" s="90">
        <v>8327004</v>
      </c>
      <c r="DU38" s="90">
        <v>16400158</v>
      </c>
      <c r="DV38" s="90">
        <v>46270414</v>
      </c>
      <c r="DW38" s="90">
        <v>5000000</v>
      </c>
      <c r="DX38" s="90">
        <v>5000000</v>
      </c>
      <c r="DY38" s="90">
        <v>5000000</v>
      </c>
      <c r="DZ38" s="90">
        <v>5000000</v>
      </c>
      <c r="EA38" s="90">
        <v>5000000</v>
      </c>
      <c r="EB38" s="90">
        <v>5000000</v>
      </c>
      <c r="EC38" s="90">
        <v>5000000</v>
      </c>
      <c r="ED38" s="90">
        <v>5000000</v>
      </c>
      <c r="EE38" s="90">
        <v>5000000</v>
      </c>
      <c r="EF38" s="90">
        <v>5000000</v>
      </c>
      <c r="EG38" s="90">
        <v>5000000</v>
      </c>
    </row>
  </sheetData>
  <mergeCells count="1">
    <mergeCell ref="A2:A38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변경사항</vt:lpstr>
      <vt:lpstr>codebook_SV</vt:lpstr>
      <vt:lpstr>2015</vt:lpstr>
      <vt:lpstr>2016</vt:lpstr>
      <vt:lpstr>2017</vt:lpstr>
      <vt:lpstr>2018</vt:lpstr>
      <vt:lpstr>2019</vt:lpstr>
      <vt:lpstr>2020</vt:lpstr>
      <vt:lpstr>2021(6기 보정 전)</vt:lpstr>
      <vt:lpstr>2021(6기 보정 후)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차 도현</cp:lastModifiedBy>
  <dcterms:created xsi:type="dcterms:W3CDTF">2018-04-17T08:58:26Z</dcterms:created>
  <dcterms:modified xsi:type="dcterms:W3CDTF">2025-10-29T06:30:25Z</dcterms:modified>
</cp:coreProperties>
</file>